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14"/>
  </bookViews>
  <sheets>
    <sheet name="YARIŞMA BİLGİLERİ" sheetId="1" r:id="rId1"/>
    <sheet name="YARIŞMA PROGRAMI" sheetId="2" r:id="rId2"/>
    <sheet name="KAYIT LİSTESİ" sheetId="3" r:id="rId3"/>
    <sheet name="1.Gün Start Listesi" sheetId="4" r:id="rId4"/>
    <sheet name="110m.Eng" sheetId="5" r:id="rId5"/>
    <sheet name="100m." sheetId="6" r:id="rId6"/>
    <sheet name="400m." sheetId="7" r:id="rId7"/>
    <sheet name="Uzun" sheetId="8" r:id="rId8"/>
    <sheet name="1500m." sheetId="9" r:id="rId9"/>
    <sheet name="5000m." sheetId="10" r:id="rId10"/>
    <sheet name="Yüksek" sheetId="11" r:id="rId11"/>
    <sheet name="4x100m." sheetId="12" r:id="rId12"/>
    <sheet name="Gülle" sheetId="13" r:id="rId13"/>
    <sheet name="Çekiç" sheetId="14" r:id="rId14"/>
    <sheet name="Genel Puan Tablosu" sheetId="15" r:id="rId15"/>
  </sheets>
  <externalReferences>
    <externalReference r:id="rId18"/>
    <externalReference r:id="rId19"/>
  </externalReferences>
  <definedNames>
    <definedName name="_xlnm._FilterDatabase" localSheetId="2" hidden="1">'KAYIT LİSTESİ'!$A$3:$L$163</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5">#REF!</definedName>
    <definedName name="Excel_BuiltIn_Print_Area_11" localSheetId="4">#REF!</definedName>
    <definedName name="Excel_BuiltIn_Print_Area_11" localSheetId="8">#REF!</definedName>
    <definedName name="Excel_BuiltIn_Print_Area_11" localSheetId="6">#REF!</definedName>
    <definedName name="Excel_BuiltIn_Print_Area_11" localSheetId="11">#REF!</definedName>
    <definedName name="Excel_BuiltIn_Print_Area_11" localSheetId="9">#REF!</definedName>
    <definedName name="Excel_BuiltIn_Print_Area_11" localSheetId="13">#REF!</definedName>
    <definedName name="Excel_BuiltIn_Print_Area_11" localSheetId="14">#REF!</definedName>
    <definedName name="Excel_BuiltIn_Print_Area_11" localSheetId="12">#REF!</definedName>
    <definedName name="Excel_BuiltIn_Print_Area_11" localSheetId="2">#REF!</definedName>
    <definedName name="Excel_BuiltIn_Print_Area_11" localSheetId="7">#REF!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5">#REF!</definedName>
    <definedName name="Excel_BuiltIn_Print_Area_12" localSheetId="4">#REF!</definedName>
    <definedName name="Excel_BuiltIn_Print_Area_12" localSheetId="8">#REF!</definedName>
    <definedName name="Excel_BuiltIn_Print_Area_12" localSheetId="6">#REF!</definedName>
    <definedName name="Excel_BuiltIn_Print_Area_12" localSheetId="11">#REF!</definedName>
    <definedName name="Excel_BuiltIn_Print_Area_12" localSheetId="9">#REF!</definedName>
    <definedName name="Excel_BuiltIn_Print_Area_12" localSheetId="13">#REF!</definedName>
    <definedName name="Excel_BuiltIn_Print_Area_12" localSheetId="14">#REF!</definedName>
    <definedName name="Excel_BuiltIn_Print_Area_12" localSheetId="12">#REF!</definedName>
    <definedName name="Excel_BuiltIn_Print_Area_12" localSheetId="2">#REF!</definedName>
    <definedName name="Excel_BuiltIn_Print_Area_12" localSheetId="7">#REF!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5">#REF!</definedName>
    <definedName name="Excel_BuiltIn_Print_Area_13" localSheetId="4">#REF!</definedName>
    <definedName name="Excel_BuiltIn_Print_Area_13" localSheetId="8">#REF!</definedName>
    <definedName name="Excel_BuiltIn_Print_Area_13" localSheetId="6">#REF!</definedName>
    <definedName name="Excel_BuiltIn_Print_Area_13" localSheetId="11">#REF!</definedName>
    <definedName name="Excel_BuiltIn_Print_Area_13" localSheetId="9">#REF!</definedName>
    <definedName name="Excel_BuiltIn_Print_Area_13" localSheetId="13">#REF!</definedName>
    <definedName name="Excel_BuiltIn_Print_Area_13" localSheetId="14">#REF!</definedName>
    <definedName name="Excel_BuiltIn_Print_Area_13" localSheetId="12">#REF!</definedName>
    <definedName name="Excel_BuiltIn_Print_Area_13" localSheetId="2">#REF!</definedName>
    <definedName name="Excel_BuiltIn_Print_Area_13" localSheetId="7">#REF!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5">#REF!</definedName>
    <definedName name="Excel_BuiltIn_Print_Area_16" localSheetId="4">#REF!</definedName>
    <definedName name="Excel_BuiltIn_Print_Area_16" localSheetId="8">#REF!</definedName>
    <definedName name="Excel_BuiltIn_Print_Area_16" localSheetId="6">#REF!</definedName>
    <definedName name="Excel_BuiltIn_Print_Area_16" localSheetId="11">#REF!</definedName>
    <definedName name="Excel_BuiltIn_Print_Area_16" localSheetId="9">#REF!</definedName>
    <definedName name="Excel_BuiltIn_Print_Area_16" localSheetId="13">#REF!</definedName>
    <definedName name="Excel_BuiltIn_Print_Area_16" localSheetId="14">#REF!</definedName>
    <definedName name="Excel_BuiltIn_Print_Area_16" localSheetId="12">#REF!</definedName>
    <definedName name="Excel_BuiltIn_Print_Area_16" localSheetId="2">#REF!</definedName>
    <definedName name="Excel_BuiltIn_Print_Area_16" localSheetId="7">#REF!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5">#REF!</definedName>
    <definedName name="Excel_BuiltIn_Print_Area_19" localSheetId="4">#REF!</definedName>
    <definedName name="Excel_BuiltIn_Print_Area_19" localSheetId="8">#REF!</definedName>
    <definedName name="Excel_BuiltIn_Print_Area_19" localSheetId="6">#REF!</definedName>
    <definedName name="Excel_BuiltIn_Print_Area_19" localSheetId="11">#REF!</definedName>
    <definedName name="Excel_BuiltIn_Print_Area_19" localSheetId="9">#REF!</definedName>
    <definedName name="Excel_BuiltIn_Print_Area_19" localSheetId="13">#REF!</definedName>
    <definedName name="Excel_BuiltIn_Print_Area_19" localSheetId="14">#REF!</definedName>
    <definedName name="Excel_BuiltIn_Print_Area_19" localSheetId="12">#REF!</definedName>
    <definedName name="Excel_BuiltIn_Print_Area_19" localSheetId="2">#REF!</definedName>
    <definedName name="Excel_BuiltIn_Print_Area_19" localSheetId="7">#REF!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5">#REF!</definedName>
    <definedName name="Excel_BuiltIn_Print_Area_20" localSheetId="4">#REF!</definedName>
    <definedName name="Excel_BuiltIn_Print_Area_20" localSheetId="8">#REF!</definedName>
    <definedName name="Excel_BuiltIn_Print_Area_20" localSheetId="6">#REF!</definedName>
    <definedName name="Excel_BuiltIn_Print_Area_20" localSheetId="11">#REF!</definedName>
    <definedName name="Excel_BuiltIn_Print_Area_20" localSheetId="9">#REF!</definedName>
    <definedName name="Excel_BuiltIn_Print_Area_20" localSheetId="13">#REF!</definedName>
    <definedName name="Excel_BuiltIn_Print_Area_20" localSheetId="14">#REF!</definedName>
    <definedName name="Excel_BuiltIn_Print_Area_20" localSheetId="12">#REF!</definedName>
    <definedName name="Excel_BuiltIn_Print_Area_20" localSheetId="2">#REF!</definedName>
    <definedName name="Excel_BuiltIn_Print_Area_20" localSheetId="7">#REF!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5">#REF!</definedName>
    <definedName name="Excel_BuiltIn_Print_Area_21" localSheetId="4">#REF!</definedName>
    <definedName name="Excel_BuiltIn_Print_Area_21" localSheetId="8">#REF!</definedName>
    <definedName name="Excel_BuiltIn_Print_Area_21" localSheetId="6">#REF!</definedName>
    <definedName name="Excel_BuiltIn_Print_Area_21" localSheetId="11">#REF!</definedName>
    <definedName name="Excel_BuiltIn_Print_Area_21" localSheetId="9">#REF!</definedName>
    <definedName name="Excel_BuiltIn_Print_Area_21" localSheetId="13">#REF!</definedName>
    <definedName name="Excel_BuiltIn_Print_Area_21" localSheetId="14">#REF!</definedName>
    <definedName name="Excel_BuiltIn_Print_Area_21" localSheetId="12">#REF!</definedName>
    <definedName name="Excel_BuiltIn_Print_Area_21" localSheetId="2">#REF!</definedName>
    <definedName name="Excel_BuiltIn_Print_Area_21" localSheetId="7">#REF!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5">#REF!</definedName>
    <definedName name="Excel_BuiltIn_Print_Area_4" localSheetId="4">#REF!</definedName>
    <definedName name="Excel_BuiltIn_Print_Area_4" localSheetId="8">#REF!</definedName>
    <definedName name="Excel_BuiltIn_Print_Area_4" localSheetId="6">#REF!</definedName>
    <definedName name="Excel_BuiltIn_Print_Area_4" localSheetId="11">#REF!</definedName>
    <definedName name="Excel_BuiltIn_Print_Area_4" localSheetId="9">#REF!</definedName>
    <definedName name="Excel_BuiltIn_Print_Area_4" localSheetId="13">#REF!</definedName>
    <definedName name="Excel_BuiltIn_Print_Area_4" localSheetId="14">#REF!</definedName>
    <definedName name="Excel_BuiltIn_Print_Area_4" localSheetId="12">#REF!</definedName>
    <definedName name="Excel_BuiltIn_Print_Area_4" localSheetId="2">#REF!</definedName>
    <definedName name="Excel_BuiltIn_Print_Area_4" localSheetId="7">#REF!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5">#REF!</definedName>
    <definedName name="Excel_BuiltIn_Print_Area_5" localSheetId="4">#REF!</definedName>
    <definedName name="Excel_BuiltIn_Print_Area_5" localSheetId="8">#REF!</definedName>
    <definedName name="Excel_BuiltIn_Print_Area_5" localSheetId="6">#REF!</definedName>
    <definedName name="Excel_BuiltIn_Print_Area_5" localSheetId="11">#REF!</definedName>
    <definedName name="Excel_BuiltIn_Print_Area_5" localSheetId="9">#REF!</definedName>
    <definedName name="Excel_BuiltIn_Print_Area_5" localSheetId="13">#REF!</definedName>
    <definedName name="Excel_BuiltIn_Print_Area_5" localSheetId="14">#REF!</definedName>
    <definedName name="Excel_BuiltIn_Print_Area_5" localSheetId="12">#REF!</definedName>
    <definedName name="Excel_BuiltIn_Print_Area_5" localSheetId="2">#REF!</definedName>
    <definedName name="Excel_BuiltIn_Print_Area_5" localSheetId="7">#REF!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5">#REF!</definedName>
    <definedName name="Excel_BuiltIn_Print_Area_9" localSheetId="4">#REF!</definedName>
    <definedName name="Excel_BuiltIn_Print_Area_9" localSheetId="8">#REF!</definedName>
    <definedName name="Excel_BuiltIn_Print_Area_9" localSheetId="6">#REF!</definedName>
    <definedName name="Excel_BuiltIn_Print_Area_9" localSheetId="11">#REF!</definedName>
    <definedName name="Excel_BuiltIn_Print_Area_9" localSheetId="9">#REF!</definedName>
    <definedName name="Excel_BuiltIn_Print_Area_9" localSheetId="13">#REF!</definedName>
    <definedName name="Excel_BuiltIn_Print_Area_9" localSheetId="14">#REF!</definedName>
    <definedName name="Excel_BuiltIn_Print_Area_9" localSheetId="12">#REF!</definedName>
    <definedName name="Excel_BuiltIn_Print_Area_9" localSheetId="2">#REF!</definedName>
    <definedName name="Excel_BuiltIn_Print_Area_9" localSheetId="7">#REF!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Listesi'!$A$1:$P$58</definedName>
    <definedName name="_xlnm.Print_Area" localSheetId="5">'100m.'!$A$1:$P$37</definedName>
    <definedName name="_xlnm.Print_Area" localSheetId="4">'110m.Eng'!$A$1:$P$37</definedName>
    <definedName name="_xlnm.Print_Area" localSheetId="8">'1500m.'!$A$1:$P$49</definedName>
    <definedName name="_xlnm.Print_Area" localSheetId="6">'400m.'!$A$1:$P$37</definedName>
    <definedName name="_xlnm.Print_Area" localSheetId="11">'4x100m.'!$A$1:$P$27</definedName>
    <definedName name="_xlnm.Print_Area" localSheetId="9">'5000m.'!$A$1:$P$49</definedName>
    <definedName name="_xlnm.Print_Area" localSheetId="13">'Çekiç'!$A$1:$P$34</definedName>
    <definedName name="_xlnm.Print_Area" localSheetId="14">'Genel Puan Tablosu'!$A$1:$Y$27</definedName>
    <definedName name="_xlnm.Print_Area" localSheetId="12">'Gülle'!$A$1:$P$34</definedName>
    <definedName name="_xlnm.Print_Area" localSheetId="2">'KAYIT LİSTESİ'!$A$1:$L$163</definedName>
    <definedName name="_xlnm.Print_Area" localSheetId="7">'Uzun'!$A$1:$P$34</definedName>
    <definedName name="_xlnm.Print_Area" localSheetId="10">'Yüksek'!$A$1:$BQ$30</definedName>
    <definedName name="_xlnm.Print_Titles" localSheetId="14">'Genel Puan Tablosu'!$1:$2</definedName>
    <definedName name="_xlnm.Print_Titles" localSheetId="2">'KAYIT LİSTESİ'!$1:$3</definedName>
  </definedNames>
  <calcPr fullCalcOnLoad="1"/>
</workbook>
</file>

<file path=xl/sharedStrings.xml><?xml version="1.0" encoding="utf-8"?>
<sst xmlns="http://schemas.openxmlformats.org/spreadsheetml/2006/main" count="2542" uniqueCount="655">
  <si>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</si>
  <si>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</si>
  <si>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</si>
  <si>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</si>
  <si>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</si>
  <si>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</si>
  <si>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</si>
  <si>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</si>
  <si>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</si>
  <si>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</si>
  <si>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</si>
  <si>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</si>
  <si>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</si>
  <si>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</si>
  <si>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</si>
  <si>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</si>
  <si>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</si>
  <si>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</si>
  <si>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</si>
  <si>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</si>
  <si>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</si>
  <si>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</si>
  <si>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</si>
  <si>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</si>
  <si>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</si>
  <si>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</si>
  <si>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</si>
  <si>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</si>
  <si>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</si>
  <si>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</si>
  <si>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</si>
  <si>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</si>
  <si>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</si>
  <si>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</si>
  <si>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</si>
  <si>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</si>
  <si>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</si>
  <si>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</si>
  <si>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</si>
  <si>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</si>
  <si>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</si>
  <si>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</si>
  <si>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</si>
  <si>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</si>
  <si>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</si>
  <si>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</si>
  <si>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</si>
  <si>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</si>
  <si>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</si>
  <si>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</si>
  <si>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</si>
  <si>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</si>
  <si>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</si>
  <si>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</si>
  <si>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</si>
  <si>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</si>
  <si>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</si>
  <si>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</si>
  <si>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</si>
  <si>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</si>
  <si>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</si>
  <si>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</si>
  <si>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</si>
  <si>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</si>
  <si>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</si>
  <si>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</si>
  <si>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</si>
  <si>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</si>
  <si>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</si>
  <si>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</si>
  <si>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</si>
  <si>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</si>
  <si>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</si>
  <si>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</si>
  <si>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</si>
  <si>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</si>
  <si>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</si>
  <si>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</si>
  <si>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</si>
  <si>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</si>
  <si>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</si>
  <si>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</si>
  <si>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</si>
  <si>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</si>
  <si>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</si>
  <si>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</si>
  <si>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</si>
  <si>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</si>
  <si>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</si>
  <si>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</si>
  <si>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</si>
  <si>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</si>
  <si>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</si>
  <si>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</si>
  <si>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</si>
  <si>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</si>
  <si>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SERİ</t>
  </si>
  <si>
    <t>KULVAR</t>
  </si>
  <si>
    <t>ATMA-ATLAMA SIRASI</t>
  </si>
  <si>
    <t>YARIŞACAĞI 
BRANŞ</t>
  </si>
  <si>
    <t>PUAN</t>
  </si>
  <si>
    <t>100 Metre</t>
  </si>
  <si>
    <t>800 Metre</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</si>
  <si>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</si>
  <si>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</si>
  <si>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</si>
  <si>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</si>
  <si>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</si>
  <si>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</si>
  <si>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</si>
  <si>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</si>
  <si>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</si>
  <si>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</si>
  <si>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</si>
  <si>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</si>
  <si>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</si>
  <si>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</si>
  <si>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</si>
  <si>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</si>
  <si>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</si>
  <si>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</si>
  <si>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</si>
  <si>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</si>
  <si>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</si>
  <si>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</si>
  <si>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</si>
  <si>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</si>
  <si>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</si>
  <si>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</si>
  <si>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Genel Puan Durumu</t>
  </si>
  <si>
    <t>100 METRE</t>
  </si>
  <si>
    <t>Start Kontrol</t>
  </si>
  <si>
    <t>YÜKSEK ATLAMA</t>
  </si>
  <si>
    <t>800 METRE</t>
  </si>
  <si>
    <t>UZUN ATLAMA</t>
  </si>
  <si>
    <t>SIRA</t>
  </si>
  <si>
    <t>1.GÜN PUAN</t>
  </si>
  <si>
    <t>2.GÜN PUAN</t>
  </si>
  <si>
    <t>GENEL PUAN</t>
  </si>
  <si>
    <t>Puan</t>
  </si>
  <si>
    <t>1500 Metre</t>
  </si>
  <si>
    <t>Gülle Atma</t>
  </si>
  <si>
    <t>Disk Atma</t>
  </si>
  <si>
    <t>Cirit Atma</t>
  </si>
  <si>
    <t>Ağırlık</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</si>
  <si>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</si>
  <si>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</si>
  <si>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</si>
  <si>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</si>
  <si>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</si>
  <si>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</si>
  <si>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</si>
  <si>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</si>
  <si>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</si>
  <si>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</si>
  <si>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</si>
  <si>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</si>
  <si>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</si>
  <si>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</si>
  <si>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</si>
  <si>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</si>
  <si>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</si>
  <si>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</si>
  <si>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</si>
  <si>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</si>
  <si>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</si>
  <si>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</si>
  <si>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</si>
  <si>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</si>
  <si>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</si>
  <si>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</si>
  <si>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</si>
  <si>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</si>
  <si>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</si>
  <si>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GENEL PUAN TABLOSU 1.GÜN</t>
  </si>
  <si>
    <t>GENEL PUAN TABLOSU 2.GÜN</t>
  </si>
  <si>
    <t>400 METRE</t>
  </si>
  <si>
    <t>SIRIKLA ATLAMA</t>
  </si>
  <si>
    <t>400 Metre</t>
  </si>
  <si>
    <t>Sırıkla Atlama</t>
  </si>
  <si>
    <t>200 Metre</t>
  </si>
  <si>
    <t>Yüksek Atlama</t>
  </si>
  <si>
    <t>ÜÇADIM ATLAMA</t>
  </si>
  <si>
    <t>200 METRE</t>
  </si>
  <si>
    <t>YÜKSEK-1</t>
  </si>
  <si>
    <t>YÜKSEK-2</t>
  </si>
  <si>
    <t>YÜKSEK-3</t>
  </si>
  <si>
    <t>YÜKSEK-4</t>
  </si>
  <si>
    <t>YÜKSEK-5</t>
  </si>
  <si>
    <t>YÜKSEK-6</t>
  </si>
  <si>
    <t>YÜKSEK-7</t>
  </si>
  <si>
    <t>YÜKSEK-8</t>
  </si>
  <si>
    <t>ARA DERECE</t>
  </si>
  <si>
    <t>Rüzgar:</t>
  </si>
  <si>
    <t>RÜZGAR</t>
  </si>
  <si>
    <t>A  T  M  A  L  A  R</t>
  </si>
  <si>
    <t>3000 Metre Engelli</t>
  </si>
  <si>
    <t>Çekiç Atma</t>
  </si>
  <si>
    <t>4x100 Metre Bayrak</t>
  </si>
  <si>
    <t>4x400 Metre Bayrak</t>
  </si>
  <si>
    <t>3000 Metre</t>
  </si>
  <si>
    <t>5000 Metre</t>
  </si>
  <si>
    <t>Rekor:</t>
  </si>
  <si>
    <t>4X100M</t>
  </si>
  <si>
    <t>4X400M</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</si>
  <si>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</si>
  <si>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</si>
  <si>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</si>
  <si>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</si>
  <si>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</si>
  <si>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</si>
  <si>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</si>
  <si>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</si>
  <si>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</si>
  <si>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</si>
  <si>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</si>
  <si>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</si>
  <si>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</si>
  <si>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</si>
  <si>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</si>
  <si>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</si>
  <si>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</si>
  <si>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</si>
  <si>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</si>
  <si>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</si>
  <si>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</si>
  <si>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</si>
  <si>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</si>
  <si>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</si>
  <si>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</si>
  <si>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</si>
  <si>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</si>
  <si>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</si>
  <si>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</si>
  <si>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</si>
  <si>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</si>
  <si>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</si>
  <si>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</si>
  <si>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</si>
  <si>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</si>
  <si>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</si>
  <si>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</si>
  <si>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</si>
  <si>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</si>
  <si>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</si>
  <si>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</si>
  <si>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400 Metre Engelli</t>
  </si>
  <si>
    <t>ÇEKİÇ ATMA</t>
  </si>
  <si>
    <t>4X100 METRE</t>
  </si>
  <si>
    <t>4X400 METRE</t>
  </si>
  <si>
    <t>400 METRE ENGELLİ</t>
  </si>
  <si>
    <t>3000 METRE</t>
  </si>
  <si>
    <t>5000 METRE</t>
  </si>
  <si>
    <t>3000 METRE ENGELLİ</t>
  </si>
  <si>
    <t>4X100 METRE 1.SERİ</t>
  </si>
  <si>
    <t>7.260 gr.</t>
  </si>
  <si>
    <t>110 METRE ENGEL</t>
  </si>
  <si>
    <t>110 METRE ENGELLİ</t>
  </si>
  <si>
    <t>110 Metre Engelli</t>
  </si>
  <si>
    <t>Üçadım Atlama</t>
  </si>
  <si>
    <t>Mehmet GÜZEL  46.18</t>
  </si>
  <si>
    <t>İlham Tanui ÖZBİLEN  3:33.32</t>
  </si>
  <si>
    <t>Çağlar KAHRAMANOĞLU  14.03</t>
  </si>
  <si>
    <t>Metin DURMUŞOĞLU  2.26</t>
  </si>
  <si>
    <t>Mesut YAVAŞ  8.08</t>
  </si>
  <si>
    <t>Hüseyin ATICI  20.42</t>
  </si>
  <si>
    <t>Tarık Langat AKDAĞ  8:17.85</t>
  </si>
  <si>
    <t>Eşref APAK  81.45</t>
  </si>
  <si>
    <t>Ulusal Takım  39.81</t>
  </si>
  <si>
    <t>Tuncay ÖRS  50.13</t>
  </si>
  <si>
    <t>Berk TUNA  16.67</t>
  </si>
  <si>
    <t>Ruhan IŞIM  5.70</t>
  </si>
  <si>
    <t>Ercüment OLGUNDENİZ  67.50</t>
  </si>
  <si>
    <t>Fatih AVAN  85.60</t>
  </si>
  <si>
    <t>Polat Kemboi ARIKAN  7:42.31</t>
  </si>
  <si>
    <t>Ulusal Takım  3:03.92</t>
  </si>
  <si>
    <t>ANKARA</t>
  </si>
  <si>
    <t>24-25 Ağustos 2013</t>
  </si>
  <si>
    <t>Türkiye Atletizm Federasyonu
Ankara Atletizm İl Temsilciliği</t>
  </si>
  <si>
    <t>İli-Takımı</t>
  </si>
  <si>
    <t>Ramil GULİYEV  10.23</t>
  </si>
  <si>
    <t>Ramil GULİYEV  20.46</t>
  </si>
  <si>
    <t>İlham Tanui ÖZBİLEN 1:44.00</t>
  </si>
  <si>
    <t>Süper Lig 1.Kademe Yarışmaları</t>
  </si>
  <si>
    <t>1.GÜN ERKEKLER  START LİSTELERİ</t>
  </si>
  <si>
    <t>24 Ağustos 2013 - 15.20</t>
  </si>
  <si>
    <t>24 Ağustos 2013 - 15.51</t>
  </si>
  <si>
    <t>24 Ağustos 2013 - 16.00</t>
  </si>
  <si>
    <t>24 Ağustos 2013 - 16.18</t>
  </si>
  <si>
    <t>24 Ağustos 2013 - 16.59</t>
  </si>
  <si>
    <t>24 Ağustos 2013 - 17.35</t>
  </si>
  <si>
    <t>24 Ağustos 2013 - 17.30</t>
  </si>
  <si>
    <t>24 Ağustos 2013 - 18.45</t>
  </si>
  <si>
    <t>24 Ağustos 2013 - 18.50</t>
  </si>
  <si>
    <t>24 Ağustos 2013 - 19.10</t>
  </si>
  <si>
    <t>25 Ağustos 2013 - 15.20</t>
  </si>
  <si>
    <t>25 Ağustos 2013 - 15.50</t>
  </si>
  <si>
    <t>25 Ağustos 2013 - 16.00</t>
  </si>
  <si>
    <t>25 Ağustos 2013 - 16.23</t>
  </si>
  <si>
    <t>25 Ağustos 2013 - 16.45</t>
  </si>
  <si>
    <t>25 Ağustos 2013 - 17.30</t>
  </si>
  <si>
    <t>25 Ağustos 2013 - 18.10</t>
  </si>
  <si>
    <t>25 Ağustos 2013 - 18.30</t>
  </si>
  <si>
    <t>25 Ağustos 2013 - 18.40</t>
  </si>
  <si>
    <t>25 Ağustos 2013 - 19.45</t>
  </si>
  <si>
    <t>25 Ağustos 2013 - 20.00</t>
  </si>
  <si>
    <t>YUSUF PEHLEVAN</t>
  </si>
  <si>
    <t>KOCAELİ-B.Ş.BLD.KAĞIT SP.</t>
  </si>
  <si>
    <t>ASİL KIRCIN</t>
  </si>
  <si>
    <t>100m.</t>
  </si>
  <si>
    <t>200m.</t>
  </si>
  <si>
    <t>UTKU ÇOBANOĞLU</t>
  </si>
  <si>
    <t>400m.</t>
  </si>
  <si>
    <t>RAMAZAN CAN</t>
  </si>
  <si>
    <t>400m.Eng.</t>
  </si>
  <si>
    <t>800m.</t>
  </si>
  <si>
    <t>ERDİNÇ EKİN</t>
  </si>
  <si>
    <t>1500m.</t>
  </si>
  <si>
    <t>3000m.</t>
  </si>
  <si>
    <t>MEDENİ DEMİR</t>
  </si>
  <si>
    <t>5000m.</t>
  </si>
  <si>
    <t>3000m.Eng.</t>
  </si>
  <si>
    <t>FERHAT ÇİÇEK</t>
  </si>
  <si>
    <t>Uzun</t>
  </si>
  <si>
    <t>Üç  Adım</t>
  </si>
  <si>
    <t>Yüksek</t>
  </si>
  <si>
    <t>YUNUS PEHLEVAN</t>
  </si>
  <si>
    <t>Sırık</t>
  </si>
  <si>
    <t xml:space="preserve">ONUR ÇORBACI </t>
  </si>
  <si>
    <t>Disk</t>
  </si>
  <si>
    <t>MUSTAFA AKKAYA</t>
  </si>
  <si>
    <t>Cirit</t>
  </si>
  <si>
    <t xml:space="preserve">ORHUN DEMİRCAN </t>
  </si>
  <si>
    <t>Gülle</t>
  </si>
  <si>
    <t>GÖKSAL YILMAZ</t>
  </si>
  <si>
    <t>Çekiç</t>
  </si>
  <si>
    <t>1</t>
  </si>
  <si>
    <t>7</t>
  </si>
  <si>
    <t>CAN YILDIRIM</t>
  </si>
  <si>
    <t>ANKARA-EGO SPOR</t>
  </si>
  <si>
    <t>110m.Eng.</t>
  </si>
  <si>
    <t>OĞULCAN DÜZYURT</t>
  </si>
  <si>
    <t>DORUK UĞURER</t>
  </si>
  <si>
    <t>İLYAS ONURSABAN</t>
  </si>
  <si>
    <t>RAMAZAN ÖZDEMİR</t>
  </si>
  <si>
    <t>HAKAN DUVAR</t>
  </si>
  <si>
    <t>YASİN CEYLAN</t>
  </si>
  <si>
    <t>ALPER KAAN YASİN</t>
  </si>
  <si>
    <t>MURAT DOĞANKOLLU</t>
  </si>
  <si>
    <t>SÜLEYMAN ULUTAŞ</t>
  </si>
  <si>
    <t>CELAL TEKÇAM</t>
  </si>
  <si>
    <t>ERSİN KÖKOĞLU</t>
  </si>
  <si>
    <t>NAZIM İNAN</t>
  </si>
  <si>
    <t>MERTCAN ÜÇEM</t>
  </si>
  <si>
    <t>2</t>
  </si>
  <si>
    <t>TUNCAY ÖRS</t>
  </si>
  <si>
    <t>İSTANBUL-ENKA SPOR</t>
  </si>
  <si>
    <t>JACQUES MONTGOMERY HARVEY</t>
  </si>
  <si>
    <t>MEHMET GÜZEL</t>
  </si>
  <si>
    <t>İLHAM TANUİ ÖZBİLEN</t>
  </si>
  <si>
    <t>ALİ KAYA</t>
  </si>
  <si>
    <t>TARIK LANGAT AKDAĞ</t>
  </si>
  <si>
    <t>ŞEREF OSMANOĞLU</t>
  </si>
  <si>
    <t>SERHAT BİRİNCİ</t>
  </si>
  <si>
    <t>EMRE GÜLERYÜZ</t>
  </si>
  <si>
    <t>ERCÜMENT OLGUNDENİZ</t>
  </si>
  <si>
    <t>MUSTAFA TAN</t>
  </si>
  <si>
    <t>HÜSEYİN ATICI</t>
  </si>
  <si>
    <t>TOLGAHAN YAVUZ</t>
  </si>
  <si>
    <t>5</t>
  </si>
  <si>
    <t>OKTAY GÜNEŞ</t>
  </si>
  <si>
    <t>İSTANBUL-FENERBAHÇE</t>
  </si>
  <si>
    <t>RAMİL GULİYEV</t>
  </si>
  <si>
    <t>YASMANİ COPELLO ESCOBAR</t>
  </si>
  <si>
    <t>CİHAT ULUS</t>
  </si>
  <si>
    <t>BERNARD NGANGA</t>
  </si>
  <si>
    <t>HALİL AKKAŞ</t>
  </si>
  <si>
    <t>ALPER KULAKSIZ</t>
  </si>
  <si>
    <t>AŞKIN KARACA</t>
  </si>
  <si>
    <t>MUSTAFA ONUR DEMİR</t>
  </si>
  <si>
    <t>MUSTAFA TİLKİ</t>
  </si>
  <si>
    <t>İRFAN YILDIRIM</t>
  </si>
  <si>
    <t>FATİH AVAN</t>
  </si>
  <si>
    <t>MURAT GÜNDÜZ</t>
  </si>
  <si>
    <t>ÖZKAN BALTACI</t>
  </si>
  <si>
    <t>4</t>
  </si>
  <si>
    <t>SERDAR ELMAS</t>
  </si>
  <si>
    <t>ANKARA-KARAGÜCÜ</t>
  </si>
  <si>
    <t>HAKAN KARACAOĞLU</t>
  </si>
  <si>
    <t>YAVUZ CAN</t>
  </si>
  <si>
    <t>KÜRŞAD ÇALIŞKAN</t>
  </si>
  <si>
    <t>HAKAN TAZEGÜL</t>
  </si>
  <si>
    <t>MUSTAFA İNCESU</t>
  </si>
  <si>
    <t>HASAN SARI</t>
  </si>
  <si>
    <t>HAMZA AYDOĞAN</t>
  </si>
  <si>
    <t>KORAY İMRAK</t>
  </si>
  <si>
    <t>ESER ERKÜÇÜK</t>
  </si>
  <si>
    <t>İBRAHİM KİRİŞ</t>
  </si>
  <si>
    <t>TAYFUN İSKENDER</t>
  </si>
  <si>
    <t>TUĞRUL GÖKMENER</t>
  </si>
  <si>
    <t>FIRAT ÇAĞDAŞ KIZILDAĞ</t>
  </si>
  <si>
    <t>ŞAFAK TEMUR</t>
  </si>
  <si>
    <t>İZMİR-B.Ş.BLD. SPOR</t>
  </si>
  <si>
    <t>FERHAT ALTUNKALEM</t>
  </si>
  <si>
    <t>ORHAN ÖZAĞIL</t>
  </si>
  <si>
    <t>OSMAN DEMİR</t>
  </si>
  <si>
    <t>ABDULGANİ TUNA</t>
  </si>
  <si>
    <t>SAİT ÖZDEMİR</t>
  </si>
  <si>
    <t>UĞUR KOÇLARDAN</t>
  </si>
  <si>
    <t xml:space="preserve">HASAN CENGİZ </t>
  </si>
  <si>
    <t>HARUN KIR</t>
  </si>
  <si>
    <t>ALP GÜNEŞ</t>
  </si>
  <si>
    <t>MURAT KÜLEKÇİ</t>
  </si>
  <si>
    <t>HAKAN YİĞİT</t>
  </si>
  <si>
    <t>6</t>
  </si>
  <si>
    <t>MUSTAFA DELİOĞLU</t>
  </si>
  <si>
    <t>İSTANBUL-GALATASARAY</t>
  </si>
  <si>
    <t>MUSTAFA GÜNEŞ</t>
  </si>
  <si>
    <t>LEVENT ATEŞ</t>
  </si>
  <si>
    <t>BATUHAN ALTINTAŞ</t>
  </si>
  <si>
    <t>SERKAN KAYA</t>
  </si>
  <si>
    <t>MUHAMMET EMİN TAN</t>
  </si>
  <si>
    <t>HASAN FURKAN CAN</t>
  </si>
  <si>
    <t>ŞAHABETTİN KARABULUT</t>
  </si>
  <si>
    <t>MUSTAFA YILDIZ</t>
  </si>
  <si>
    <t>TOROS PİLİKOĞLU</t>
  </si>
  <si>
    <t>YUNUS EMRE USLUCA</t>
  </si>
  <si>
    <t>TALAT ERDOĞAN</t>
  </si>
  <si>
    <t>TURGAY ÇABUKEL</t>
  </si>
  <si>
    <t>AYKUT TANRIVERDİ</t>
  </si>
  <si>
    <t>HÜSEYİN PAK</t>
  </si>
  <si>
    <t>3</t>
  </si>
  <si>
    <t>MİKAİL YALÇIN</t>
  </si>
  <si>
    <t>TRABZON-KARAYOLLARI SPOR</t>
  </si>
  <si>
    <t>MİRAÇ SEMERCİ</t>
  </si>
  <si>
    <t>ABDULLAH TÜTÜNCÜ</t>
  </si>
  <si>
    <t>TAHSİN KURT</t>
  </si>
  <si>
    <t>HASAN BASRİ GÜDÜK</t>
  </si>
  <si>
    <t>DOĞUKAN TOPÇU</t>
  </si>
  <si>
    <t>HASAN ATA</t>
  </si>
  <si>
    <t>SAMET KARACA</t>
  </si>
  <si>
    <t>SAMET GÜNAR</t>
  </si>
  <si>
    <t>MİRAÇ AKPINAR</t>
  </si>
  <si>
    <t>YALÇIN KABA</t>
  </si>
  <si>
    <t>SITKI ELMAS</t>
  </si>
  <si>
    <t>8</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</si>
  <si>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</si>
  <si>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</si>
  <si>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</si>
  <si>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</si>
  <si>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</si>
  <si>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</si>
  <si>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</si>
  <si>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</si>
  <si>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</si>
  <si>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</si>
  <si>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</si>
  <si>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</si>
  <si>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</si>
  <si>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</si>
  <si>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</si>
  <si>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</si>
  <si>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</si>
  <si>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</si>
  <si>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</si>
  <si>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</si>
  <si>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</si>
  <si>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</si>
  <si>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</si>
  <si>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</si>
  <si>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</si>
  <si>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</si>
  <si>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</si>
  <si>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</si>
  <si>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</si>
  <si>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</si>
  <si>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</si>
  <si>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</si>
  <si>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</si>
  <si>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</si>
  <si>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</si>
  <si>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</si>
  <si>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</si>
  <si>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</si>
  <si>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</si>
  <si>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</si>
  <si>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</si>
  <si>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</si>
  <si>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</si>
  <si>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</si>
  <si>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</si>
  <si>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</si>
  <si>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</si>
  <si>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</si>
  <si>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400M.-1-1</t>
  </si>
  <si>
    <t>400M.-1-2</t>
  </si>
  <si>
    <t>400M.-1-3</t>
  </si>
  <si>
    <t>400M.-1-4</t>
  </si>
  <si>
    <t>400M.-1-5</t>
  </si>
  <si>
    <t>400M.-1-6</t>
  </si>
  <si>
    <t>400M.-1-7</t>
  </si>
  <si>
    <t>400M.-1-8</t>
  </si>
  <si>
    <t>400M.-2-1</t>
  </si>
  <si>
    <t>400M.-2-2</t>
  </si>
  <si>
    <t>400M.-2-3</t>
  </si>
  <si>
    <t>400M.-2-4</t>
  </si>
  <si>
    <t>400M.-2-5</t>
  </si>
  <si>
    <t>400M.-2-6</t>
  </si>
  <si>
    <t>400M.-2-7</t>
  </si>
  <si>
    <t>400M.-2-8</t>
  </si>
  <si>
    <t>400M.-3-1</t>
  </si>
  <si>
    <t>400M.-3-2</t>
  </si>
  <si>
    <t>400M.-3-3</t>
  </si>
  <si>
    <t>400M.-3-4</t>
  </si>
  <si>
    <t>400M.-3-5</t>
  </si>
  <si>
    <t>400M.-3-6</t>
  </si>
  <si>
    <t>400M.-3-7</t>
  </si>
  <si>
    <t>400M.-3-8</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</si>
  <si>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</si>
  <si>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</si>
  <si>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</si>
  <si>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</si>
  <si>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</si>
  <si>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</si>
  <si>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</si>
  <si>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</si>
  <si>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</si>
  <si>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</si>
  <si>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</si>
  <si>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</si>
  <si>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</si>
  <si>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</si>
  <si>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</si>
  <si>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</si>
  <si>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</si>
  <si>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</si>
  <si>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</si>
  <si>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</si>
  <si>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</si>
  <si>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</si>
  <si>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</si>
  <si>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</si>
  <si>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</si>
  <si>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</si>
  <si>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</si>
  <si>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</si>
  <si>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</si>
  <si>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</si>
  <si>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</si>
  <si>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</si>
  <si>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</si>
  <si>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</si>
  <si>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</si>
  <si>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</si>
  <si>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</si>
  <si>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</si>
  <si>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</si>
  <si>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</si>
  <si>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</si>
  <si>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</si>
  <si>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</si>
  <si>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</si>
  <si>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</si>
  <si>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</si>
  <si>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</si>
  <si>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</si>
  <si>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</si>
  <si>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</si>
  <si>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</si>
  <si>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</si>
  <si>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</si>
  <si>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</si>
  <si>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</si>
  <si>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</si>
  <si>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</si>
  <si>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</si>
  <si>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</si>
  <si>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</si>
  <si>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5000M.-3-1</t>
  </si>
  <si>
    <t>5000M.-3-2</t>
  </si>
  <si>
    <t>5000M.-3-3</t>
  </si>
  <si>
    <t>5000M.-3-4</t>
  </si>
  <si>
    <t>5000M.-3-5</t>
  </si>
  <si>
    <t>5000M.-3-6</t>
  </si>
  <si>
    <t>5000M.-3-7</t>
  </si>
  <si>
    <t>5000M.-3-8</t>
  </si>
  <si>
    <t>5000M.-3-9</t>
  </si>
  <si>
    <t>5000M.-3-10</t>
  </si>
  <si>
    <t>5000M.-3-11</t>
  </si>
  <si>
    <t>5000M.-3-12</t>
  </si>
  <si>
    <t>Süper Lig Erkekler</t>
  </si>
  <si>
    <t>H. ÇAĞLAYAN ERDEM</t>
  </si>
  <si>
    <t>441
448
450
454
447
443</t>
  </si>
  <si>
    <t>29.09.1982
06.02.1982
14.05.1985
26.06.1987
12.05.1986
24.04.1990</t>
  </si>
  <si>
    <t>HAKAN KARACAOĞLU
KÜRŞAT ÇALIŞKAN
OKAN KAMIŞ
YAVUZ CAN
KORAY İMRAK
H. İBRAHİM BAYSAL</t>
  </si>
  <si>
    <t>01.01.1993
01.01.1994
01.01.1991
01.01.1995
01.01.1997
01.01.1996</t>
  </si>
  <si>
    <t>388
390
387
397
386
580</t>
  </si>
  <si>
    <t>CAN YILDIRIM
DORUK UĞURER
BUĞRAHAN KOCABEYOĞLU
OĞULCAN DÜZYURT
A. KAAN YASİN
H. ÇAĞLAYAN ERDEM</t>
  </si>
  <si>
    <t>484
486
487
491
492
494</t>
  </si>
  <si>
    <t>28.04.1996
05.01.1987
01.06.1991
22.12.1994
01.07.1988
01.03.1990</t>
  </si>
  <si>
    <t>BATUHAN ALTINTAŞ
H. FURKAN CAN
HASAN TÜRKDAĞLI
MUSA SAYDAM
MUSTAFA DELİOĞLU
MUSTAFA YILDIZ</t>
  </si>
  <si>
    <t>427
438
431
426
425
422</t>
  </si>
  <si>
    <t>16.07.1990
15.04.1987
15.01.1990
06.06.1995
01.02.1990
06.06.1996</t>
  </si>
  <si>
    <t>ERKİN ÖZKAN
YASMANİ COPELLO ESCOBAR
HÜSEYİN YAĞLI
ENİS ÜNSAL
CİHAT ULUS
BERK KÖKSAL</t>
  </si>
  <si>
    <t>+0.5</t>
  </si>
  <si>
    <t>416
404
410
406
409
407</t>
  </si>
  <si>
    <t>19.02.1986
01.03.1992
20.08.1991
05.03.1990
04.05.1989
07.03.1981</t>
  </si>
  <si>
    <t>TUNCAY ÖRS
HALİT KILIÇ
MEHMET GÜZEL
İLHAM TANUİ ÖZBİLEN
J. MONTGOMERY HARVEY
İSMAİL ASLAN</t>
  </si>
  <si>
    <t>464
465
467
455
459
466</t>
  </si>
  <si>
    <t>22.08.1992
13.02.1994
07.04.1988
18.02.1991
11.06.1989
14.08.1990</t>
  </si>
  <si>
    <t>ORHAN ÖZAĞIL
OSMAN DEMİR
SERCAN AYDEMİR
ABDULGANİ TUNA
FERHAT ALTUNKALEM
SAYİT ÖZDEMİR</t>
  </si>
  <si>
    <t>381
383
385
384
374
382</t>
  </si>
  <si>
    <t>05.06.1993
25.01.1995
12.11.1992
14.12.1994
23.11.1988
25.12.1995</t>
  </si>
  <si>
    <t>RAMAZAN CAN
UTKU ÇOBANOĞLU
YUSUF PEHLEVAN
YUNUS PEHLEVAN
ERDİNÇ EKİN
SİNAN TATLI</t>
  </si>
  <si>
    <t>475
470
472
477
479
481</t>
  </si>
  <si>
    <t>18.10.1990
20.12.1995
17.02.1995
24.01.1995
15.03.1993
04.02.1994</t>
  </si>
  <si>
    <t>MİKAİL YALÇIN
ABDULLAH TÜTÜNCÜ
HAMZA ÇOLAK
MİRAÇ SEMERCİ
SAMET KARACA
TAHSİN KURT</t>
  </si>
  <si>
    <t xml:space="preserve">Selim Bayrak   13:26.14  </t>
  </si>
  <si>
    <t>DQ / 162.7</t>
  </si>
  <si>
    <t>-</t>
  </si>
  <si>
    <t>+1.7</t>
  </si>
  <si>
    <t>X</t>
  </si>
  <si>
    <t>+2.1</t>
  </si>
  <si>
    <t>+3.0</t>
  </si>
  <si>
    <t>+2.2</t>
  </si>
  <si>
    <t>+3.4</t>
  </si>
  <si>
    <t>+5.3</t>
  </si>
  <si>
    <t>+2.0</t>
  </si>
  <si>
    <t/>
  </si>
  <si>
    <t>0</t>
  </si>
  <si>
    <t>YUSUF PEHLEVAN
ASİL KIRCIN
YUNUS PEHLEVAN
FERHAT ÇİÇEK</t>
  </si>
  <si>
    <t>12.11.1992
01.01.1994
14.12.1994
02.05.1980</t>
  </si>
  <si>
    <t>385
373
384
375</t>
  </si>
  <si>
    <t>399
397
390
388</t>
  </si>
  <si>
    <t>01.01.1996
01.01.1995
01.01.1994
01.01.1993</t>
  </si>
  <si>
    <t>SÜLEYMAN ULUTAŞ
OĞULCAN DÜZYURT
DORUK UĞURER
CAN YILDIRIM</t>
  </si>
  <si>
    <t>407
408
417
409</t>
  </si>
  <si>
    <t>İSMAİL ASLAN
İZZET SAFER
VOLKAN ÇAKAN
J. MONTGOMERY HARVEY</t>
  </si>
  <si>
    <t>437
424
427
428</t>
  </si>
  <si>
    <t>29.05.1990
19.06.1991
16.07.1990
26.05.1994</t>
  </si>
  <si>
    <t>RAMİL GULİYEV
C. UMUTCAN EMEKTAŞ
ERKİN ÖZKAN
FATİH AKTAŞ</t>
  </si>
  <si>
    <t xml:space="preserve">451
450
441
454
</t>
  </si>
  <si>
    <t>13.04.1984
14.05.1985
29.09.1982
26.06.1987</t>
  </si>
  <si>
    <t>SERDAR ELMAS
OKAN KAMIŞ
HAKAN KARACAOĞLU
YAVUZ CAN</t>
  </si>
  <si>
    <t>459
462
457
467</t>
  </si>
  <si>
    <t>19.06.1989
24.02.1988
04.10.1988
07.04.1988</t>
  </si>
  <si>
    <t>FERHAT ALTUNKALEM
HASAN CENGİZ
CAN ERDİ KARA
SERCAN AYDEMİR</t>
  </si>
  <si>
    <t>484
492
493
494</t>
  </si>
  <si>
    <t>28.04.1996
01.07.1988
22.03.1988
01.03.1990</t>
  </si>
  <si>
    <t>BATUHAN ALTINTAŞ
MUSTAFA DELİOĞLU
MUSTAFA GÜNEŞ
MUSTAFA YILDIZ</t>
  </si>
  <si>
    <t>472
481
474
470</t>
  </si>
  <si>
    <t>17.02.1995
04.02.1994
23.01.1993
20.12.1995</t>
  </si>
  <si>
    <t>HAMZA ÇOLAK
TAHSİN KURT
HASAN BASRİ GÜDÜK
ABDULLAH TÜTÜNCÜ</t>
  </si>
  <si>
    <t>DNF</t>
  </si>
  <si>
    <t>EMRE BASTI</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</si>
</sst>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3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sz val="12"/>
      <name val="Arial"/>
      <family val="2"/>
    </font>
    <font>
      <sz val="26"/>
      <name val="Arial"/>
      <family val="2"/>
    </font>
    <font>
      <sz val="22"/>
      <name val="Arial"/>
      <family val="2"/>
    </font>
    <font>
      <u val="single"/>
      <sz val="8.5"/>
      <color indexed="12"/>
      <name val="Arial"/>
      <family val="2"/>
    </font>
    <font>
      <b/>
      <sz val="11"/>
      <color indexed="10"/>
      <name val="Cambria"/>
      <family val="1"/>
    </font>
    <font>
      <sz val="8"/>
      <name val="Cambria"/>
      <family val="1"/>
    </font>
    <font>
      <sz val="11"/>
      <color indexed="10"/>
      <name val="Cambria"/>
      <family val="1"/>
    </font>
    <font>
      <sz val="10"/>
      <color indexed="8"/>
      <name val="Cambria"/>
      <family val="1"/>
    </font>
    <font>
      <b/>
      <sz val="10"/>
      <color indexed="56"/>
      <name val="Cambria"/>
      <family val="1"/>
    </font>
    <font>
      <b/>
      <sz val="9"/>
      <color indexed="56"/>
      <name val="Cambria"/>
      <family val="1"/>
    </font>
    <font>
      <sz val="15"/>
      <color indexed="8"/>
      <name val="Cambria"/>
      <family val="1"/>
    </font>
    <font>
      <b/>
      <sz val="15"/>
      <color indexed="10"/>
      <name val="Cambria"/>
      <family val="1"/>
    </font>
    <font>
      <b/>
      <sz val="15"/>
      <name val="Cambria"/>
      <family val="1"/>
    </font>
    <font>
      <sz val="14"/>
      <name val="Cambria"/>
      <family val="1"/>
    </font>
    <font>
      <sz val="15"/>
      <name val="Cambria"/>
      <family val="1"/>
    </font>
    <font>
      <b/>
      <sz val="14"/>
      <name val="Cambria"/>
      <family val="1"/>
    </font>
    <font>
      <b/>
      <sz val="12"/>
      <color indexed="56"/>
      <name val="Cambria"/>
      <family val="1"/>
    </font>
    <font>
      <sz val="12"/>
      <color indexed="10"/>
      <name val="Cambria"/>
      <family val="1"/>
    </font>
    <font>
      <sz val="11"/>
      <color indexed="8"/>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sz val="16"/>
      <color indexed="10"/>
      <name val="Cambria"/>
      <family val="1"/>
    </font>
    <font>
      <b/>
      <sz val="12"/>
      <color indexed="9"/>
      <name val="Cambria"/>
      <family val="1"/>
    </font>
    <font>
      <sz val="12"/>
      <color indexed="9"/>
      <name val="Cambria"/>
      <family val="1"/>
    </font>
    <font>
      <b/>
      <sz val="11"/>
      <color indexed="56"/>
      <name val="Cambria"/>
      <family val="1"/>
    </font>
    <font>
      <b/>
      <sz val="18"/>
      <name val="Cambria"/>
      <family val="1"/>
    </font>
    <font>
      <sz val="16"/>
      <name val="Cambria"/>
      <family val="1"/>
    </font>
    <font>
      <sz val="12"/>
      <color indexed="8"/>
      <name val="Cambria"/>
      <family val="1"/>
    </font>
    <font>
      <sz val="18"/>
      <name val="Cambria"/>
      <family val="1"/>
    </font>
    <font>
      <b/>
      <sz val="11"/>
      <color indexed="23"/>
      <name val="Cambria"/>
      <family val="1"/>
    </font>
    <font>
      <b/>
      <sz val="18"/>
      <color indexed="10"/>
      <name val="Cambria"/>
      <family val="1"/>
    </font>
    <font>
      <sz val="24"/>
      <name val="Cambria"/>
      <family val="1"/>
    </font>
    <font>
      <sz val="18"/>
      <color indexed="10"/>
      <name val="Cambria"/>
      <family val="1"/>
    </font>
    <font>
      <sz val="18"/>
      <color indexed="8"/>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u val="single"/>
      <sz val="16"/>
      <color indexed="10"/>
      <name val="Cambria"/>
      <family val="1"/>
    </font>
    <font>
      <b/>
      <sz val="15"/>
      <color indexed="8"/>
      <name val="Cambria"/>
      <family val="1"/>
    </font>
    <font>
      <b/>
      <sz val="11"/>
      <color indexed="9"/>
      <name val="Cambria"/>
      <family val="1"/>
    </font>
    <font>
      <b/>
      <sz val="22"/>
      <color indexed="8"/>
      <name val="Cambria"/>
      <family val="1"/>
    </font>
    <font>
      <b/>
      <sz val="26"/>
      <color indexed="56"/>
      <name val="Cambria"/>
      <family val="1"/>
    </font>
    <font>
      <b/>
      <sz val="22"/>
      <color indexed="10"/>
      <name val="Cambria"/>
      <family val="1"/>
    </font>
    <font>
      <sz val="8"/>
      <name val="Tahoma"/>
      <family val="2"/>
    </font>
    <font>
      <u val="single"/>
      <sz val="8.5"/>
      <color theme="10"/>
      <name val="Arial"/>
      <family val="2"/>
    </font>
    <font>
      <sz val="11"/>
      <color rgb="FFFF0000"/>
      <name val="Cambria"/>
      <family val="1"/>
    </font>
    <font>
      <sz val="10"/>
      <color theme="1"/>
      <name val="Cambria"/>
      <family val="1"/>
    </font>
    <font>
      <b/>
      <sz val="10"/>
      <color rgb="FF002060"/>
      <name val="Cambria"/>
      <family val="1"/>
    </font>
    <font>
      <b/>
      <sz val="9"/>
      <color rgb="FF002060"/>
      <name val="Cambria"/>
      <family val="1"/>
    </font>
    <font>
      <sz val="15"/>
      <color theme="1"/>
      <name val="Cambria"/>
      <family val="1"/>
    </font>
    <font>
      <b/>
      <sz val="12"/>
      <color rgb="FF002060"/>
      <name val="Cambria"/>
      <family val="1"/>
    </font>
    <font>
      <sz val="12"/>
      <color rgb="FFFF000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sz val="16"/>
      <color rgb="FFFF0000"/>
      <name val="Cambria"/>
      <family val="1"/>
    </font>
    <font>
      <b/>
      <sz val="12"/>
      <color theme="0"/>
      <name val="Cambria"/>
      <family val="1"/>
    </font>
    <font>
      <sz val="12"/>
      <color theme="0"/>
      <name val="Cambria"/>
      <family val="1"/>
    </font>
    <font>
      <b/>
      <sz val="11"/>
      <color rgb="FF002060"/>
      <name val="Cambria"/>
      <family val="1"/>
    </font>
    <font>
      <sz val="12"/>
      <color theme="1"/>
      <name val="Cambria"/>
      <family val="1"/>
    </font>
    <font>
      <b/>
      <sz val="11"/>
      <color theme="1" tint="0.49998000264167786"/>
      <name val="Cambria"/>
      <family val="1"/>
    </font>
    <font>
      <b/>
      <sz val="11"/>
      <color rgb="FFFF0000"/>
      <name val="Cambria"/>
      <family val="1"/>
    </font>
    <font>
      <sz val="11"/>
      <color theme="1"/>
      <name val="Cambria"/>
      <family val="1"/>
    </font>
    <font>
      <b/>
      <sz val="15"/>
      <color rgb="FFFF0000"/>
      <name val="Cambria"/>
      <family val="1"/>
    </font>
    <font>
      <b/>
      <sz val="18"/>
      <color rgb="FFFF0000"/>
      <name val="Cambria"/>
      <family val="1"/>
    </font>
    <font>
      <sz val="18"/>
      <color rgb="FFFF0000"/>
      <name val="Cambria"/>
      <family val="1"/>
    </font>
    <font>
      <sz val="18"/>
      <color theme="1"/>
      <name val="Cambria"/>
      <family val="1"/>
    </font>
    <font>
      <b/>
      <sz val="22"/>
      <color rgb="FFFF000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u val="single"/>
      <sz val="16"/>
      <color rgb="FFFF0000"/>
      <name val="Cambria"/>
      <family val="1"/>
    </font>
    <font>
      <b/>
      <sz val="16"/>
      <color rgb="FF002060"/>
      <name val="Cambria"/>
      <family val="1"/>
    </font>
    <font>
      <b/>
      <sz val="18"/>
      <color rgb="FF002060"/>
      <name val="Cambria"/>
      <family val="1"/>
    </font>
    <font>
      <b/>
      <sz val="11"/>
      <color theme="0"/>
      <name val="Cambria"/>
      <family val="1"/>
    </font>
    <font>
      <b/>
      <sz val="22"/>
      <color theme="1"/>
      <name val="Cambria"/>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FFFF00"/>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style="thin"/>
      <right style="thin"/>
      <top style="thin"/>
      <bottom style="thin"/>
    </border>
    <border>
      <left>
        <color indexed="63"/>
      </left>
      <right>
        <color indexed="63"/>
      </right>
      <top>
        <color indexed="63"/>
      </top>
      <bottom style="dashDot"/>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ashDotDot"/>
      <right>
        <color indexed="63"/>
      </right>
      <top style="dashDotDot"/>
      <bottom style="dashDotDot"/>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04">
    <xf numFmtId="0" fontId="0" fillId="0" borderId="0" xfId="0" applyAlignment="1">
      <alignment/>
    </xf>
    <xf numFmtId="0" fontId="22" fillId="0" borderId="0" xfId="0" applyFont="1" applyAlignment="1">
      <alignment/>
    </xf>
    <xf numFmtId="0" fontId="28" fillId="0" borderId="0" xfId="53" applyFont="1" applyAlignment="1" applyProtection="1">
      <alignment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8" fillId="0" borderId="0" xfId="53" applyFont="1" applyAlignment="1" applyProtection="1">
      <alignment wrapText="1"/>
      <protection locked="0"/>
    </xf>
    <xf numFmtId="0" fontId="44" fillId="18" borderId="10" xfId="53" applyFont="1" applyFill="1" applyBorder="1" applyAlignment="1" applyProtection="1">
      <alignment vertical="center" wrapText="1"/>
      <protection locked="0"/>
    </xf>
    <xf numFmtId="0" fontId="28" fillId="0" borderId="0" xfId="53" applyFont="1" applyAlignment="1" applyProtection="1">
      <alignment vertical="center" wrapText="1"/>
      <protection locked="0"/>
    </xf>
    <xf numFmtId="0" fontId="28" fillId="24" borderId="0" xfId="53" applyFont="1" applyFill="1" applyBorder="1" applyAlignment="1" applyProtection="1">
      <alignment horizontal="left" vertical="center" wrapText="1"/>
      <protection locked="0"/>
    </xf>
    <xf numFmtId="0" fontId="29" fillId="24" borderId="0" xfId="53" applyFont="1" applyFill="1" applyBorder="1" applyAlignment="1" applyProtection="1">
      <alignment vertical="center" wrapText="1"/>
      <protection locked="0"/>
    </xf>
    <xf numFmtId="0" fontId="28" fillId="24" borderId="0" xfId="53" applyFont="1" applyFill="1" applyBorder="1" applyAlignment="1" applyProtection="1">
      <alignment wrapText="1"/>
      <protection locked="0"/>
    </xf>
    <xf numFmtId="0" fontId="28" fillId="24" borderId="0" xfId="53" applyFont="1" applyFill="1" applyBorder="1" applyAlignment="1" applyProtection="1">
      <alignment horizontal="left" wrapText="1"/>
      <protection locked="0"/>
    </xf>
    <xf numFmtId="14" fontId="28" fillId="24" borderId="0" xfId="53" applyNumberFormat="1" applyFont="1" applyFill="1" applyBorder="1" applyAlignment="1" applyProtection="1">
      <alignment horizontal="left" vertical="center" wrapText="1"/>
      <protection locked="0"/>
    </xf>
    <xf numFmtId="0" fontId="29" fillId="24" borderId="0" xfId="53" applyNumberFormat="1" applyFont="1" applyFill="1" applyBorder="1" applyAlignment="1" applyProtection="1">
      <alignment horizontal="right" vertical="center" wrapText="1"/>
      <protection locked="0"/>
    </xf>
    <xf numFmtId="0" fontId="22" fillId="0" borderId="0" xfId="53" applyFont="1" applyFill="1" applyAlignment="1">
      <alignment vertical="center"/>
      <protection/>
    </xf>
    <xf numFmtId="0" fontId="22" fillId="0" borderId="0" xfId="53" applyFont="1" applyFill="1" applyAlignment="1">
      <alignment horizontal="center" vertical="center"/>
      <protection/>
    </xf>
    <xf numFmtId="0" fontId="22" fillId="0" borderId="0" xfId="53" applyFont="1" applyFill="1">
      <alignment/>
      <protection/>
    </xf>
    <xf numFmtId="0" fontId="45" fillId="0" borderId="0" xfId="53" applyFont="1" applyFill="1" applyAlignment="1">
      <alignment vertical="center"/>
      <protection/>
    </xf>
    <xf numFmtId="0" fontId="26" fillId="0" borderId="11" xfId="53" applyFont="1" applyFill="1" applyBorder="1" applyAlignment="1">
      <alignment horizontal="center" vertical="center"/>
      <protection/>
    </xf>
    <xf numFmtId="0" fontId="96" fillId="0" borderId="11" xfId="53" applyFont="1" applyFill="1" applyBorder="1" applyAlignment="1">
      <alignment horizontal="center" vertical="center"/>
      <protection/>
    </xf>
    <xf numFmtId="1" fontId="26" fillId="0" borderId="11" xfId="53" applyNumberFormat="1" applyFont="1" applyFill="1" applyBorder="1" applyAlignment="1">
      <alignment horizontal="center" vertical="center"/>
      <protection/>
    </xf>
    <xf numFmtId="14" fontId="26"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protection/>
    </xf>
    <xf numFmtId="0" fontId="22" fillId="0" borderId="0" xfId="53" applyFont="1" applyFill="1" applyAlignment="1">
      <alignment horizontal="center"/>
      <protection/>
    </xf>
    <xf numFmtId="0" fontId="28" fillId="0" borderId="0" xfId="53" applyFont="1" applyFill="1" applyAlignment="1">
      <alignment horizontal="center"/>
      <protection/>
    </xf>
    <xf numFmtId="14" fontId="22" fillId="0" borderId="0" xfId="53" applyNumberFormat="1" applyFont="1" applyFill="1">
      <alignment/>
      <protection/>
    </xf>
    <xf numFmtId="0" fontId="22" fillId="0" borderId="0" xfId="53" applyFont="1" applyFill="1" applyBorder="1" applyAlignment="1">
      <alignment/>
      <protection/>
    </xf>
    <xf numFmtId="0" fontId="22" fillId="0" borderId="0" xfId="53" applyFont="1" applyFill="1" applyAlignment="1">
      <alignment/>
      <protection/>
    </xf>
    <xf numFmtId="2" fontId="22" fillId="0" borderId="0" xfId="53" applyNumberFormat="1" applyFont="1" applyFill="1" applyBorder="1" applyAlignment="1">
      <alignment horizontal="center"/>
      <protection/>
    </xf>
    <xf numFmtId="0" fontId="29" fillId="25" borderId="12" xfId="53" applyFont="1" applyFill="1" applyBorder="1" applyAlignment="1" applyProtection="1">
      <alignment vertical="center" wrapText="1"/>
      <protection locked="0"/>
    </xf>
    <xf numFmtId="14" fontId="29" fillId="25" borderId="12" xfId="53"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3" applyFont="1" applyFill="1" applyBorder="1" applyAlignment="1">
      <alignment horizontal="center" vertical="center"/>
      <protection/>
    </xf>
    <xf numFmtId="14" fontId="22" fillId="0" borderId="0" xfId="53" applyNumberFormat="1" applyFont="1" applyFill="1" applyBorder="1" applyAlignment="1">
      <alignment horizontal="center" vertical="center"/>
      <protection/>
    </xf>
    <xf numFmtId="0" fontId="97" fillId="0" borderId="0" xfId="53" applyFont="1" applyFill="1" applyBorder="1" applyAlignment="1">
      <alignment horizontal="center" vertical="center" wrapText="1"/>
      <protection/>
    </xf>
    <xf numFmtId="203" fontId="22" fillId="0" borderId="0" xfId="53" applyNumberFormat="1" applyFont="1" applyFill="1" applyBorder="1" applyAlignment="1">
      <alignment horizontal="center" vertical="center"/>
      <protection/>
    </xf>
    <xf numFmtId="1" fontId="22" fillId="0" borderId="0" xfId="53" applyNumberFormat="1" applyFont="1" applyFill="1" applyBorder="1" applyAlignment="1">
      <alignment horizontal="center" vertical="center"/>
      <protection/>
    </xf>
    <xf numFmtId="0" fontId="26" fillId="0" borderId="0" xfId="53" applyFont="1" applyFill="1" applyBorder="1" applyAlignment="1">
      <alignment horizontal="center" vertical="center"/>
      <protection/>
    </xf>
    <xf numFmtId="0" fontId="96" fillId="0" borderId="0" xfId="53" applyFont="1" applyFill="1" applyBorder="1" applyAlignment="1">
      <alignment horizontal="center" vertical="center"/>
      <protection/>
    </xf>
    <xf numFmtId="1" fontId="26" fillId="0" borderId="0" xfId="53" applyNumberFormat="1" applyFont="1" applyFill="1" applyBorder="1" applyAlignment="1">
      <alignment horizontal="center" vertical="center"/>
      <protection/>
    </xf>
    <xf numFmtId="14" fontId="26" fillId="0" borderId="0" xfId="53" applyNumberFormat="1" applyFont="1" applyFill="1" applyBorder="1" applyAlignment="1">
      <alignment horizontal="center" vertical="center"/>
      <protection/>
    </xf>
    <xf numFmtId="203" fontId="26" fillId="0" borderId="0" xfId="53" applyNumberFormat="1" applyFont="1" applyFill="1" applyBorder="1" applyAlignment="1">
      <alignment horizontal="center" vertical="center"/>
      <protection/>
    </xf>
    <xf numFmtId="0" fontId="22" fillId="0" borderId="0" xfId="53" applyFont="1" applyFill="1" applyAlignment="1">
      <alignment horizontal="left"/>
      <protection/>
    </xf>
    <xf numFmtId="0" fontId="98" fillId="25" borderId="11" xfId="53" applyFont="1" applyFill="1" applyBorder="1" applyAlignment="1">
      <alignment horizontal="center" vertical="center" wrapText="1"/>
      <protection/>
    </xf>
    <xf numFmtId="14" fontId="98" fillId="25" borderId="11" xfId="53" applyNumberFormat="1" applyFont="1" applyFill="1" applyBorder="1" applyAlignment="1">
      <alignment horizontal="center" vertical="center" wrapText="1"/>
      <protection/>
    </xf>
    <xf numFmtId="0" fontId="98" fillId="25" borderId="11" xfId="53" applyNumberFormat="1" applyFont="1" applyFill="1" applyBorder="1" applyAlignment="1">
      <alignment horizontal="center" vertical="center" wrapText="1"/>
      <protection/>
    </xf>
    <xf numFmtId="0" fontId="99" fillId="25" borderId="11" xfId="53" applyFont="1" applyFill="1" applyBorder="1" applyAlignment="1">
      <alignment horizontal="center" vertical="center" wrapText="1"/>
      <protection/>
    </xf>
    <xf numFmtId="0" fontId="26" fillId="0" borderId="11" xfId="53" applyNumberFormat="1" applyFont="1" applyFill="1" applyBorder="1" applyAlignment="1">
      <alignment horizontal="left" vertical="center" wrapText="1"/>
      <protection/>
    </xf>
    <xf numFmtId="0" fontId="22" fillId="0" borderId="0" xfId="53" applyFont="1" applyFill="1" applyAlignment="1">
      <alignment horizontal="left" wrapText="1"/>
      <protection/>
    </xf>
    <xf numFmtId="0" fontId="22" fillId="0" borderId="0" xfId="53" applyFont="1" applyFill="1" applyAlignment="1">
      <alignment wrapText="1"/>
      <protection/>
    </xf>
    <xf numFmtId="0" fontId="26" fillId="0" borderId="0" xfId="53" applyNumberFormat="1" applyFont="1" applyFill="1" applyBorder="1" applyAlignment="1">
      <alignment horizontal="left" vertical="center" wrapText="1"/>
      <protection/>
    </xf>
    <xf numFmtId="0" fontId="22" fillId="0" borderId="0" xfId="53" applyNumberFormat="1" applyFont="1" applyFill="1" applyBorder="1" applyAlignment="1">
      <alignment horizontal="center" wrapText="1"/>
      <protection/>
    </xf>
    <xf numFmtId="0" fontId="22" fillId="0" borderId="0" xfId="53" applyNumberFormat="1" applyFont="1" applyFill="1" applyBorder="1" applyAlignment="1">
      <alignment horizontal="left" wrapText="1"/>
      <protection/>
    </xf>
    <xf numFmtId="0" fontId="22" fillId="0" borderId="0" xfId="53" applyNumberFormat="1" applyFont="1" applyFill="1" applyAlignment="1">
      <alignment horizontal="center" wrapText="1"/>
      <protection/>
    </xf>
    <xf numFmtId="0" fontId="22" fillId="0" borderId="0" xfId="53" applyFont="1" applyFill="1" applyBorder="1" applyAlignment="1">
      <alignment horizontal="center" vertical="center" wrapText="1"/>
      <protection/>
    </xf>
    <xf numFmtId="0" fontId="22" fillId="0" borderId="0" xfId="53" applyFont="1" applyFill="1" applyBorder="1" applyAlignment="1">
      <alignment wrapText="1"/>
      <protection/>
    </xf>
    <xf numFmtId="0" fontId="28" fillId="0" borderId="0" xfId="53" applyFont="1" applyFill="1">
      <alignment/>
      <protection/>
    </xf>
    <xf numFmtId="14" fontId="100" fillId="0" borderId="11" xfId="53" applyNumberFormat="1" applyFont="1" applyFill="1" applyBorder="1" applyAlignment="1">
      <alignment horizontal="center" vertical="center" wrapText="1"/>
      <protection/>
    </xf>
    <xf numFmtId="14" fontId="28" fillId="0" borderId="0" xfId="53" applyNumberFormat="1" applyFont="1" applyFill="1" applyAlignment="1">
      <alignment horizontal="center"/>
      <protection/>
    </xf>
    <xf numFmtId="49" fontId="28" fillId="0" borderId="0" xfId="53" applyNumberFormat="1" applyFont="1" applyFill="1" applyAlignment="1">
      <alignment horizontal="center"/>
      <protection/>
    </xf>
    <xf numFmtId="0" fontId="29" fillId="0" borderId="0" xfId="53" applyFont="1" applyFill="1" applyAlignment="1">
      <alignment horizontal="center"/>
      <protection/>
    </xf>
    <xf numFmtId="0" fontId="28" fillId="26" borderId="0" xfId="53" applyFont="1" applyFill="1" applyBorder="1" applyAlignment="1" applyProtection="1">
      <alignment horizontal="left" vertical="center" wrapText="1"/>
      <protection locked="0"/>
    </xf>
    <xf numFmtId="14" fontId="28" fillId="26" borderId="0" xfId="53" applyNumberFormat="1" applyFont="1" applyFill="1" applyBorder="1" applyAlignment="1" applyProtection="1">
      <alignment horizontal="left" vertical="center" wrapText="1"/>
      <protection locked="0"/>
    </xf>
    <xf numFmtId="0" fontId="29" fillId="26" borderId="0" xfId="53" applyFont="1" applyFill="1" applyBorder="1" applyAlignment="1" applyProtection="1">
      <alignment horizontal="center" vertical="center" wrapText="1"/>
      <protection locked="0"/>
    </xf>
    <xf numFmtId="0" fontId="28" fillId="26" borderId="0" xfId="53" applyFont="1" applyFill="1" applyBorder="1" applyAlignment="1" applyProtection="1">
      <alignment horizontal="center" wrapText="1"/>
      <protection locked="0"/>
    </xf>
    <xf numFmtId="0" fontId="28" fillId="26" borderId="0" xfId="53" applyFont="1" applyFill="1" applyBorder="1" applyAlignment="1" applyProtection="1">
      <alignment horizontal="left" wrapText="1"/>
      <protection locked="0"/>
    </xf>
    <xf numFmtId="0" fontId="28" fillId="26" borderId="0" xfId="53" applyFont="1" applyFill="1" applyAlignment="1" applyProtection="1">
      <alignment wrapText="1"/>
      <protection locked="0"/>
    </xf>
    <xf numFmtId="0" fontId="51" fillId="25" borderId="10" xfId="53" applyFont="1" applyFill="1" applyBorder="1" applyAlignment="1" applyProtection="1">
      <alignment vertical="center" wrapText="1"/>
      <protection locked="0"/>
    </xf>
    <xf numFmtId="0" fontId="52" fillId="25" borderId="10" xfId="53" applyFont="1" applyFill="1" applyBorder="1" applyAlignment="1" applyProtection="1">
      <alignment vertical="center" wrapText="1"/>
      <protection locked="0"/>
    </xf>
    <xf numFmtId="0" fontId="52" fillId="0" borderId="0" xfId="53" applyFont="1" applyAlignment="1" applyProtection="1">
      <alignment vertical="center" wrapText="1"/>
      <protection locked="0"/>
    </xf>
    <xf numFmtId="0" fontId="52" fillId="25" borderId="12" xfId="53" applyFont="1" applyFill="1" applyBorder="1" applyAlignment="1" applyProtection="1">
      <alignment vertical="center" wrapText="1"/>
      <protection locked="0"/>
    </xf>
    <xf numFmtId="0" fontId="37" fillId="0" borderId="11" xfId="53" applyFont="1" applyFill="1" applyBorder="1" applyAlignment="1">
      <alignment horizontal="center" vertical="center"/>
      <protection/>
    </xf>
    <xf numFmtId="207" fontId="53" fillId="0" borderId="11" xfId="53" applyNumberFormat="1" applyFont="1" applyFill="1" applyBorder="1" applyAlignment="1">
      <alignment horizontal="center" vertical="center"/>
      <protection/>
    </xf>
    <xf numFmtId="0" fontId="100" fillId="0" borderId="11" xfId="53" applyFont="1" applyFill="1" applyBorder="1" applyAlignment="1">
      <alignment horizontal="left" vertical="center" wrapText="1"/>
      <protection/>
    </xf>
    <xf numFmtId="0" fontId="54" fillId="0" borderId="11" xfId="53" applyFont="1" applyFill="1" applyBorder="1" applyAlignment="1">
      <alignment horizontal="center" vertical="center"/>
      <protection/>
    </xf>
    <xf numFmtId="0" fontId="55" fillId="0" borderId="0" xfId="53" applyFont="1" applyFill="1" applyAlignment="1">
      <alignment horizontal="left"/>
      <protection/>
    </xf>
    <xf numFmtId="14" fontId="55" fillId="0" borderId="0" xfId="53" applyNumberFormat="1" applyFont="1" applyFill="1" applyAlignment="1">
      <alignment horizontal="center"/>
      <protection/>
    </xf>
    <xf numFmtId="0" fontId="53" fillId="0" borderId="0" xfId="53" applyFont="1" applyFill="1" applyBorder="1" applyAlignment="1">
      <alignment horizontal="center" vertical="center" wrapText="1"/>
      <protection/>
    </xf>
    <xf numFmtId="0" fontId="55" fillId="0" borderId="0" xfId="53" applyFont="1" applyFill="1" applyAlignment="1">
      <alignment horizontal="center"/>
      <protection/>
    </xf>
    <xf numFmtId="0" fontId="55" fillId="0" borderId="0" xfId="53" applyFont="1" applyFill="1">
      <alignment/>
      <protection/>
    </xf>
    <xf numFmtId="49" fontId="55" fillId="0" borderId="0" xfId="53" applyNumberFormat="1" applyFont="1" applyFill="1" applyAlignment="1">
      <alignment horizontal="center"/>
      <protection/>
    </xf>
    <xf numFmtId="0" fontId="33" fillId="18" borderId="10" xfId="53" applyNumberFormat="1" applyFont="1" applyFill="1" applyBorder="1" applyAlignment="1" applyProtection="1">
      <alignment horizontal="right" vertical="center" wrapText="1"/>
      <protection locked="0"/>
    </xf>
    <xf numFmtId="0" fontId="25" fillId="25" borderId="12" xfId="53" applyNumberFormat="1" applyFont="1" applyFill="1" applyBorder="1" applyAlignment="1" applyProtection="1">
      <alignment horizontal="right" vertical="center" wrapText="1"/>
      <protection locked="0"/>
    </xf>
    <xf numFmtId="0" fontId="22" fillId="0" borderId="11" xfId="53" applyFont="1" applyFill="1" applyBorder="1" applyAlignment="1" applyProtection="1">
      <alignment horizontal="center" vertical="center" wrapText="1"/>
      <protection locked="0"/>
    </xf>
    <xf numFmtId="0" fontId="28" fillId="0" borderId="0" xfId="53" applyFont="1" applyFill="1" applyAlignment="1" applyProtection="1">
      <alignment vertical="center" wrapText="1"/>
      <protection locked="0"/>
    </xf>
    <xf numFmtId="0" fontId="28" fillId="0" borderId="0" xfId="53" applyFont="1" applyFill="1" applyAlignment="1" applyProtection="1">
      <alignment horizontal="center" wrapText="1"/>
      <protection locked="0"/>
    </xf>
    <xf numFmtId="14"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wrapText="1"/>
      <protection locked="0"/>
    </xf>
    <xf numFmtId="2" fontId="28" fillId="0" borderId="0" xfId="53" applyNumberFormat="1"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0" borderId="0" xfId="53" applyFont="1" applyAlignment="1" applyProtection="1">
      <alignment horizontal="center" wrapText="1"/>
      <protection locked="0"/>
    </xf>
    <xf numFmtId="14" fontId="28" fillId="0" borderId="0" xfId="53" applyNumberFormat="1" applyFont="1" applyAlignment="1" applyProtection="1">
      <alignment horizontal="center" wrapText="1"/>
      <protection locked="0"/>
    </xf>
    <xf numFmtId="2" fontId="28" fillId="0" borderId="0" xfId="53" applyNumberFormat="1" applyFont="1" applyAlignment="1" applyProtection="1">
      <alignment horizontal="center" wrapText="1"/>
      <protection locked="0"/>
    </xf>
    <xf numFmtId="0" fontId="33" fillId="25" borderId="10" xfId="53" applyFont="1" applyFill="1" applyBorder="1" applyAlignment="1" applyProtection="1">
      <alignment horizontal="right" vertical="center" wrapText="1"/>
      <protection locked="0"/>
    </xf>
    <xf numFmtId="0" fontId="30" fillId="25" borderId="12" xfId="53" applyFont="1" applyFill="1" applyBorder="1" applyAlignment="1" applyProtection="1">
      <alignment vertical="center" wrapText="1"/>
      <protection locked="0"/>
    </xf>
    <xf numFmtId="0" fontId="101" fillId="27" borderId="11" xfId="53" applyFont="1" applyFill="1" applyBorder="1" applyAlignment="1" applyProtection="1">
      <alignment horizontal="center" vertical="center" wrapText="1"/>
      <protection locked="0"/>
    </xf>
    <xf numFmtId="0" fontId="37" fillId="0" borderId="11" xfId="53" applyFont="1" applyFill="1" applyBorder="1" applyAlignment="1" applyProtection="1">
      <alignment horizontal="center" vertical="center" wrapText="1"/>
      <protection locked="0"/>
    </xf>
    <xf numFmtId="0" fontId="102" fillId="0" borderId="11" xfId="53" applyFont="1" applyFill="1" applyBorder="1" applyAlignment="1" applyProtection="1">
      <alignment horizontal="center" vertical="center" wrapText="1"/>
      <protection locked="0"/>
    </xf>
    <xf numFmtId="14" fontId="37" fillId="0" borderId="11" xfId="53" applyNumberFormat="1" applyFont="1" applyFill="1" applyBorder="1" applyAlignment="1" applyProtection="1">
      <alignment horizontal="center" vertical="center" wrapText="1"/>
      <protection locked="0"/>
    </xf>
    <xf numFmtId="0" fontId="58" fillId="0" borderId="0" xfId="0" applyFont="1" applyAlignment="1">
      <alignment/>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9" fillId="0" borderId="11" xfId="0" applyFont="1" applyBorder="1" applyAlignment="1">
      <alignment vertical="center" wrapText="1"/>
    </xf>
    <xf numFmtId="0" fontId="59" fillId="0" borderId="0" xfId="0" applyFont="1" applyAlignment="1">
      <alignment vertical="center" wrapText="1"/>
    </xf>
    <xf numFmtId="0" fontId="60" fillId="5" borderId="0" xfId="0" applyFont="1" applyFill="1" applyAlignment="1">
      <alignment horizontal="center" vertical="center"/>
    </xf>
    <xf numFmtId="181" fontId="103" fillId="28" borderId="11" xfId="0" applyNumberFormat="1" applyFont="1" applyFill="1" applyBorder="1" applyAlignment="1">
      <alignment horizontal="center" vertical="center" wrapText="1"/>
    </xf>
    <xf numFmtId="0" fontId="104" fillId="29" borderId="11" xfId="48" applyFont="1" applyFill="1" applyBorder="1" applyAlignment="1" applyProtection="1">
      <alignment horizontal="center" vertical="center" wrapText="1"/>
      <protection/>
    </xf>
    <xf numFmtId="0" fontId="60"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61"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5" fillId="25" borderId="11" xfId="0" applyFont="1" applyFill="1" applyBorder="1" applyAlignment="1">
      <alignment horizontal="left" vertical="center" wrapText="1"/>
    </xf>
    <xf numFmtId="0" fontId="105" fillId="25" borderId="11" xfId="0" applyFont="1" applyFill="1" applyBorder="1" applyAlignment="1">
      <alignment vertical="center" wrapText="1"/>
    </xf>
    <xf numFmtId="0" fontId="106" fillId="30" borderId="11" xfId="0" applyFont="1" applyFill="1" applyBorder="1" applyAlignment="1">
      <alignment horizontal="center" vertical="center" wrapText="1"/>
    </xf>
    <xf numFmtId="14" fontId="37" fillId="0" borderId="11" xfId="53" applyNumberFormat="1" applyFont="1" applyFill="1" applyBorder="1" applyAlignment="1">
      <alignment horizontal="center" vertical="center"/>
      <protection/>
    </xf>
    <xf numFmtId="203" fontId="37" fillId="0" borderId="11" xfId="53" applyNumberFormat="1" applyFont="1" applyFill="1" applyBorder="1" applyAlignment="1">
      <alignment horizontal="center" vertical="center"/>
      <protection/>
    </xf>
    <xf numFmtId="14" fontId="99" fillId="25" borderId="11" xfId="53" applyNumberFormat="1" applyFont="1" applyFill="1" applyBorder="1" applyAlignment="1">
      <alignment horizontal="center" vertical="center" wrapText="1"/>
      <protection/>
    </xf>
    <xf numFmtId="0" fontId="99" fillId="25" borderId="11" xfId="53" applyNumberFormat="1" applyFont="1" applyFill="1" applyBorder="1" applyAlignment="1">
      <alignment horizontal="center" vertical="center" wrapText="1"/>
      <protection/>
    </xf>
    <xf numFmtId="0" fontId="25" fillId="0" borderId="0" xfId="53" applyFont="1" applyFill="1" applyAlignment="1" applyProtection="1">
      <alignment wrapText="1"/>
      <protection locked="0"/>
    </xf>
    <xf numFmtId="0" fontId="28" fillId="28" borderId="11" xfId="53" applyFont="1" applyFill="1" applyBorder="1" applyAlignment="1" applyProtection="1">
      <alignment horizontal="center" vertical="center" wrapText="1"/>
      <protection locked="0"/>
    </xf>
    <xf numFmtId="0" fontId="107" fillId="28" borderId="11" xfId="53" applyFont="1" applyFill="1" applyBorder="1" applyAlignment="1" applyProtection="1">
      <alignment horizontal="center" vertical="center" wrapText="1"/>
      <protection hidden="1"/>
    </xf>
    <xf numFmtId="0" fontId="25" fillId="0" borderId="0" xfId="53" applyFont="1" applyFill="1" applyAlignment="1" applyProtection="1">
      <alignment horizontal="center" wrapText="1"/>
      <protection locked="0"/>
    </xf>
    <xf numFmtId="0" fontId="25" fillId="0" borderId="0" xfId="53" applyFont="1" applyFill="1" applyAlignment="1" applyProtection="1">
      <alignment vertical="center" wrapText="1"/>
      <protection locked="0"/>
    </xf>
    <xf numFmtId="1" fontId="25" fillId="0" borderId="0" xfId="53" applyNumberFormat="1" applyFont="1" applyFill="1" applyAlignment="1" applyProtection="1">
      <alignment horizontal="center" wrapText="1"/>
      <protection locked="0"/>
    </xf>
    <xf numFmtId="203" fontId="25" fillId="0" borderId="0" xfId="53" applyNumberFormat="1" applyFont="1" applyFill="1" applyAlignment="1" applyProtection="1">
      <alignment horizontal="center" wrapText="1"/>
      <protection locked="0"/>
    </xf>
    <xf numFmtId="49" fontId="25" fillId="0" borderId="0" xfId="53" applyNumberFormat="1" applyFont="1" applyFill="1" applyAlignment="1" applyProtection="1">
      <alignment horizontal="center" wrapText="1"/>
      <protection locked="0"/>
    </xf>
    <xf numFmtId="0" fontId="105" fillId="29" borderId="11" xfId="48" applyFont="1" applyFill="1" applyBorder="1" applyAlignment="1" applyProtection="1">
      <alignment horizontal="left" vertical="center" wrapText="1"/>
      <protection/>
    </xf>
    <xf numFmtId="0" fontId="105" fillId="29" borderId="11" xfId="48" applyFont="1" applyFill="1" applyBorder="1" applyAlignment="1" applyProtection="1">
      <alignment horizontal="center" vertical="center" wrapText="1"/>
      <protection/>
    </xf>
    <xf numFmtId="0" fontId="105" fillId="29" borderId="11" xfId="48" applyFont="1" applyFill="1" applyBorder="1" applyAlignment="1" applyProtection="1">
      <alignment horizontal="left" vertical="center"/>
      <protection/>
    </xf>
    <xf numFmtId="0" fontId="108" fillId="2" borderId="11" xfId="0" applyFont="1" applyFill="1" applyBorder="1" applyAlignment="1">
      <alignment horizontal="center" vertical="center" wrapText="1"/>
    </xf>
    <xf numFmtId="0" fontId="22" fillId="31" borderId="13" xfId="0" applyFont="1" applyFill="1" applyBorder="1" applyAlignment="1">
      <alignment/>
    </xf>
    <xf numFmtId="0" fontId="22" fillId="31" borderId="14" xfId="0" applyFont="1" applyFill="1" applyBorder="1" applyAlignment="1">
      <alignment/>
    </xf>
    <xf numFmtId="0" fontId="22" fillId="31" borderId="15" xfId="0" applyFont="1" applyFill="1" applyBorder="1" applyAlignment="1">
      <alignment/>
    </xf>
    <xf numFmtId="0" fontId="26" fillId="31" borderId="16" xfId="0" applyFont="1" applyFill="1" applyBorder="1" applyAlignment="1">
      <alignment/>
    </xf>
    <xf numFmtId="0" fontId="26" fillId="31" borderId="0" xfId="0" applyFont="1" applyFill="1" applyBorder="1" applyAlignment="1">
      <alignment/>
    </xf>
    <xf numFmtId="0" fontId="26" fillId="31" borderId="17" xfId="0" applyFont="1" applyFill="1" applyBorder="1" applyAlignment="1">
      <alignment/>
    </xf>
    <xf numFmtId="0" fontId="22" fillId="31" borderId="16" xfId="0" applyFont="1" applyFill="1" applyBorder="1" applyAlignment="1">
      <alignment/>
    </xf>
    <xf numFmtId="0" fontId="22" fillId="31" borderId="0" xfId="0" applyFont="1" applyFill="1" applyBorder="1" applyAlignment="1">
      <alignment/>
    </xf>
    <xf numFmtId="0" fontId="22" fillId="31" borderId="17" xfId="0" applyFont="1" applyFill="1" applyBorder="1" applyAlignment="1">
      <alignment/>
    </xf>
    <xf numFmtId="180" fontId="109" fillId="31" borderId="18" xfId="0" applyNumberFormat="1" applyFont="1" applyFill="1" applyBorder="1" applyAlignment="1">
      <alignment vertical="center" wrapText="1"/>
    </xf>
    <xf numFmtId="180" fontId="109" fillId="31" borderId="19" xfId="0" applyNumberFormat="1" applyFont="1" applyFill="1" applyBorder="1" applyAlignment="1">
      <alignment vertical="center" wrapText="1"/>
    </xf>
    <xf numFmtId="180" fontId="109" fillId="31" borderId="20" xfId="0" applyNumberFormat="1" applyFont="1" applyFill="1" applyBorder="1" applyAlignment="1">
      <alignment vertical="center" wrapText="1"/>
    </xf>
    <xf numFmtId="0" fontId="22" fillId="31" borderId="21" xfId="0" applyFont="1" applyFill="1" applyBorder="1" applyAlignment="1">
      <alignment/>
    </xf>
    <xf numFmtId="0" fontId="22" fillId="31" borderId="22" xfId="0" applyFont="1" applyFill="1" applyBorder="1" applyAlignment="1">
      <alignment/>
    </xf>
    <xf numFmtId="0" fontId="22" fillId="31" borderId="23" xfId="0" applyFont="1" applyFill="1" applyBorder="1" applyAlignment="1">
      <alignment/>
    </xf>
    <xf numFmtId="203" fontId="22" fillId="28" borderId="11" xfId="53" applyNumberFormat="1" applyFont="1" applyFill="1" applyBorder="1" applyAlignment="1" applyProtection="1">
      <alignment horizontal="center" vertical="center" wrapText="1"/>
      <protection locked="0"/>
    </xf>
    <xf numFmtId="49" fontId="28" fillId="28" borderId="11" xfId="53" applyNumberFormat="1" applyFont="1" applyFill="1" applyBorder="1" applyAlignment="1" applyProtection="1">
      <alignment horizontal="center" vertical="center" wrapText="1"/>
      <protection locked="0"/>
    </xf>
    <xf numFmtId="1" fontId="28" fillId="28" borderId="11" xfId="53" applyNumberFormat="1" applyFont="1" applyFill="1" applyBorder="1" applyAlignment="1" applyProtection="1">
      <alignment horizontal="center" vertical="center" wrapText="1"/>
      <protection locked="0"/>
    </xf>
    <xf numFmtId="0" fontId="110" fillId="28" borderId="11" xfId="53" applyFont="1" applyFill="1" applyBorder="1" applyAlignment="1" applyProtection="1">
      <alignment horizontal="center" vertical="center" wrapText="1"/>
      <protection locked="0"/>
    </xf>
    <xf numFmtId="0" fontId="103" fillId="0" borderId="0" xfId="53" applyFont="1" applyFill="1" applyAlignment="1" applyProtection="1">
      <alignment horizontal="center" wrapText="1"/>
      <protection locked="0"/>
    </xf>
    <xf numFmtId="1" fontId="104" fillId="0" borderId="0" xfId="53" applyNumberFormat="1" applyFont="1" applyFill="1" applyAlignment="1" applyProtection="1">
      <alignment horizontal="center" wrapText="1"/>
      <protection locked="0"/>
    </xf>
    <xf numFmtId="0" fontId="111" fillId="0" borderId="11" xfId="53" applyFont="1" applyFill="1" applyBorder="1" applyAlignment="1">
      <alignment horizontal="center" vertical="center"/>
      <protection/>
    </xf>
    <xf numFmtId="207" fontId="37" fillId="0" borderId="11" xfId="53" applyNumberFormat="1" applyFont="1" applyFill="1" applyBorder="1" applyAlignment="1" applyProtection="1">
      <alignment horizontal="center" vertical="center" wrapText="1"/>
      <protection locked="0"/>
    </xf>
    <xf numFmtId="0" fontId="34" fillId="26" borderId="24" xfId="53" applyFont="1" applyFill="1" applyBorder="1" applyAlignment="1" applyProtection="1">
      <alignment vertical="center" wrapText="1"/>
      <protection locked="0"/>
    </xf>
    <xf numFmtId="206" fontId="99" fillId="25" borderId="11" xfId="53" applyNumberFormat="1" applyFont="1" applyFill="1" applyBorder="1" applyAlignment="1">
      <alignment horizontal="center" vertical="center" wrapText="1"/>
      <protection/>
    </xf>
    <xf numFmtId="206" fontId="26" fillId="0" borderId="11" xfId="53" applyNumberFormat="1" applyFont="1" applyFill="1" applyBorder="1" applyAlignment="1">
      <alignment horizontal="center" vertical="center"/>
      <protection/>
    </xf>
    <xf numFmtId="206" fontId="26" fillId="0" borderId="0" xfId="53" applyNumberFormat="1" applyFont="1" applyFill="1" applyBorder="1" applyAlignment="1">
      <alignment horizontal="center" vertical="center"/>
      <protection/>
    </xf>
    <xf numFmtId="206" fontId="22" fillId="0" borderId="0" xfId="53" applyNumberFormat="1" applyFont="1" applyFill="1" applyAlignment="1">
      <alignment horizontal="center"/>
      <protection/>
    </xf>
    <xf numFmtId="206" fontId="22" fillId="0" borderId="0" xfId="53" applyNumberFormat="1" applyFont="1" applyFill="1">
      <alignment/>
      <protection/>
    </xf>
    <xf numFmtId="206" fontId="29" fillId="25" borderId="12" xfId="53" applyNumberFormat="1" applyFont="1" applyFill="1" applyBorder="1" applyAlignment="1" applyProtection="1">
      <alignment vertical="center" wrapText="1"/>
      <protection locked="0"/>
    </xf>
    <xf numFmtId="206" fontId="28" fillId="24" borderId="0" xfId="53" applyNumberFormat="1" applyFont="1" applyFill="1" applyBorder="1" applyAlignment="1" applyProtection="1">
      <alignment horizontal="left" wrapText="1"/>
      <protection locked="0"/>
    </xf>
    <xf numFmtId="206" fontId="22" fillId="0" borderId="0" xfId="53" applyNumberFormat="1" applyFont="1" applyFill="1" applyBorder="1" applyAlignment="1">
      <alignment horizontal="center" vertical="center"/>
      <protection/>
    </xf>
    <xf numFmtId="206" fontId="22" fillId="0" borderId="0" xfId="53" applyNumberFormat="1" applyFont="1" applyFill="1" applyAlignment="1">
      <alignment horizontal="left"/>
      <protection/>
    </xf>
    <xf numFmtId="207" fontId="112" fillId="0" borderId="11" xfId="53" applyNumberFormat="1" applyFont="1" applyFill="1" applyBorder="1" applyAlignment="1" applyProtection="1">
      <alignment horizontal="center" vertical="center" wrapText="1"/>
      <protection hidden="1"/>
    </xf>
    <xf numFmtId="207" fontId="113" fillId="0" borderId="11" xfId="53" applyNumberFormat="1" applyFont="1" applyFill="1" applyBorder="1" applyAlignment="1" applyProtection="1">
      <alignment horizontal="center" vertical="center" wrapText="1"/>
      <protection locked="0"/>
    </xf>
    <xf numFmtId="0" fontId="101" fillId="27" borderId="11" xfId="53" applyFont="1" applyFill="1" applyBorder="1" applyAlignment="1" applyProtection="1">
      <alignment horizontal="center" vertical="center" wrapText="1"/>
      <protection locked="0"/>
    </xf>
    <xf numFmtId="0" fontId="33" fillId="25" borderId="10" xfId="53" applyFont="1" applyFill="1" applyBorder="1" applyAlignment="1" applyProtection="1">
      <alignment horizontal="right" vertical="center" wrapText="1"/>
      <protection locked="0"/>
    </xf>
    <xf numFmtId="0" fontId="37" fillId="0" borderId="11" xfId="53" applyFont="1" applyFill="1" applyBorder="1" applyAlignment="1" applyProtection="1">
      <alignment horizontal="left" vertical="center" wrapText="1"/>
      <protection locked="0"/>
    </xf>
    <xf numFmtId="0" fontId="33" fillId="25" borderId="10" xfId="53" applyFont="1" applyFill="1" applyBorder="1" applyAlignment="1" applyProtection="1">
      <alignment horizontal="right" vertical="center" wrapText="1"/>
      <protection locked="0"/>
    </xf>
    <xf numFmtId="0" fontId="37" fillId="5" borderId="0" xfId="0" applyFont="1" applyFill="1" applyAlignment="1">
      <alignment vertical="center"/>
    </xf>
    <xf numFmtId="0" fontId="28" fillId="25" borderId="12" xfId="53" applyFont="1" applyFill="1" applyBorder="1" applyAlignment="1" applyProtection="1">
      <alignment horizontal="right" vertical="center" wrapText="1"/>
      <protection locked="0"/>
    </xf>
    <xf numFmtId="0" fontId="34" fillId="26" borderId="24" xfId="53" applyFont="1" applyFill="1" applyBorder="1" applyAlignment="1" applyProtection="1">
      <alignment horizontal="center" vertical="center" wrapText="1"/>
      <protection locked="0"/>
    </xf>
    <xf numFmtId="0" fontId="104" fillId="25" borderId="12" xfId="53" applyFont="1" applyFill="1" applyBorder="1" applyAlignment="1" applyProtection="1">
      <alignment vertical="top" wrapText="1"/>
      <protection locked="0"/>
    </xf>
    <xf numFmtId="1" fontId="25" fillId="0" borderId="0" xfId="53" applyNumberFormat="1" applyFont="1" applyFill="1" applyAlignment="1" applyProtection="1">
      <alignment horizontal="left" wrapText="1"/>
      <protection locked="0"/>
    </xf>
    <xf numFmtId="0" fontId="107" fillId="32" borderId="11" xfId="53" applyFont="1" applyFill="1" applyBorder="1" applyAlignment="1" applyProtection="1">
      <alignment horizontal="center" vertical="center" wrapText="1"/>
      <protection hidden="1"/>
    </xf>
    <xf numFmtId="14"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vertical="center" wrapText="1"/>
      <protection locked="0"/>
    </xf>
    <xf numFmtId="0" fontId="97" fillId="32" borderId="11" xfId="53" applyFont="1" applyFill="1" applyBorder="1" applyAlignment="1" applyProtection="1">
      <alignment horizontal="center" vertical="center" wrapText="1"/>
      <protection locked="0"/>
    </xf>
    <xf numFmtId="203" fontId="22" fillId="32" borderId="11" xfId="53" applyNumberFormat="1" applyFont="1" applyFill="1" applyBorder="1" applyAlignment="1" applyProtection="1">
      <alignment horizontal="center" vertical="center" wrapText="1"/>
      <protection locked="0"/>
    </xf>
    <xf numFmtId="49" fontId="22" fillId="32" borderId="11" xfId="53" applyNumberFormat="1" applyFont="1" applyFill="1" applyBorder="1" applyAlignment="1" applyProtection="1">
      <alignment horizontal="center" vertical="center" wrapText="1"/>
      <protection locked="0"/>
    </xf>
    <xf numFmtId="1" fontId="22" fillId="32" borderId="11" xfId="53" applyNumberFormat="1" applyFont="1" applyFill="1" applyBorder="1" applyAlignment="1" applyProtection="1">
      <alignment horizontal="center" vertical="center" wrapText="1"/>
      <protection locked="0"/>
    </xf>
    <xf numFmtId="0" fontId="22" fillId="32" borderId="11" xfId="53" applyFont="1" applyFill="1" applyBorder="1" applyAlignment="1" applyProtection="1">
      <alignment horizontal="left" vertical="center" wrapText="1"/>
      <protection locked="0"/>
    </xf>
    <xf numFmtId="0" fontId="25" fillId="0" borderId="0" xfId="53" applyFont="1" applyFill="1" applyAlignment="1" applyProtection="1">
      <alignment horizontal="left" wrapText="1"/>
      <protection locked="0"/>
    </xf>
    <xf numFmtId="207" fontId="105" fillId="29" borderId="11" xfId="48" applyNumberFormat="1" applyFont="1" applyFill="1" applyBorder="1" applyAlignment="1" applyProtection="1">
      <alignment horizontal="center" vertical="center" wrapText="1"/>
      <protection/>
    </xf>
    <xf numFmtId="0" fontId="114" fillId="25" borderId="11" xfId="53" applyFont="1" applyFill="1" applyBorder="1" applyAlignment="1">
      <alignment horizontal="center" vertical="center" wrapText="1"/>
      <protection/>
    </xf>
    <xf numFmtId="14" fontId="114" fillId="25" borderId="11" xfId="53" applyNumberFormat="1" applyFont="1" applyFill="1" applyBorder="1" applyAlignment="1">
      <alignment horizontal="center" vertical="center" wrapText="1"/>
      <protection/>
    </xf>
    <xf numFmtId="0" fontId="114" fillId="25" borderId="11" xfId="53" applyNumberFormat="1" applyFont="1" applyFill="1" applyBorder="1" applyAlignment="1">
      <alignment horizontal="center" vertical="center" wrapText="1"/>
      <protection/>
    </xf>
    <xf numFmtId="206" fontId="114" fillId="25" borderId="11" xfId="53" applyNumberFormat="1" applyFont="1" applyFill="1" applyBorder="1" applyAlignment="1">
      <alignment horizontal="center" vertical="center" wrapText="1"/>
      <protection/>
    </xf>
    <xf numFmtId="0" fontId="71" fillId="0" borderId="11" xfId="0" applyFont="1" applyBorder="1" applyAlignment="1">
      <alignment horizontal="center" vertical="center"/>
    </xf>
    <xf numFmtId="203" fontId="72" fillId="0" borderId="11" xfId="0" applyNumberFormat="1" applyFont="1" applyBorder="1" applyAlignment="1">
      <alignment horizontal="center" vertical="center"/>
    </xf>
    <xf numFmtId="207" fontId="72" fillId="33" borderId="11" xfId="0" applyNumberFormat="1" applyFont="1" applyFill="1" applyBorder="1" applyAlignment="1">
      <alignment horizontal="center" vertical="center"/>
    </xf>
    <xf numFmtId="181" fontId="105" fillId="28" borderId="11" xfId="48" applyNumberFormat="1" applyFont="1" applyFill="1" applyBorder="1" applyAlignment="1" applyProtection="1">
      <alignment vertical="center" wrapText="1"/>
      <protection/>
    </xf>
    <xf numFmtId="0" fontId="24" fillId="0" borderId="11" xfId="0" applyFont="1" applyBorder="1" applyAlignment="1">
      <alignment horizontal="left" vertical="center"/>
    </xf>
    <xf numFmtId="207" fontId="115" fillId="0" borderId="11" xfId="53" applyNumberFormat="1" applyFont="1" applyFill="1" applyBorder="1" applyAlignment="1" applyProtection="1">
      <alignment horizontal="center" vertical="center" wrapText="1"/>
      <protection locked="0"/>
    </xf>
    <xf numFmtId="0" fontId="102" fillId="0" borderId="11" xfId="53" applyFont="1" applyFill="1" applyBorder="1" applyAlignment="1">
      <alignment horizontal="center" vertical="center"/>
      <protection/>
    </xf>
    <xf numFmtId="0" fontId="37" fillId="0" borderId="11" xfId="53" applyNumberFormat="1" applyFont="1" applyFill="1" applyBorder="1" applyAlignment="1">
      <alignment horizontal="left" vertical="center" wrapText="1"/>
      <protection/>
    </xf>
    <xf numFmtId="14" fontId="115" fillId="0" borderId="11" xfId="53" applyNumberFormat="1" applyFont="1" applyFill="1" applyBorder="1" applyAlignment="1">
      <alignment horizontal="center" vertical="center" wrapText="1"/>
      <protection/>
    </xf>
    <xf numFmtId="0" fontId="115" fillId="0" borderId="11" xfId="53" applyFont="1" applyFill="1" applyBorder="1" applyAlignment="1">
      <alignment horizontal="center" vertical="center" wrapText="1"/>
      <protection/>
    </xf>
    <xf numFmtId="207" fontId="74" fillId="0" borderId="11" xfId="53" applyNumberFormat="1" applyFont="1" applyFill="1" applyBorder="1" applyAlignment="1">
      <alignment horizontal="center" vertical="center"/>
      <protection/>
    </xf>
    <xf numFmtId="207" fontId="104" fillId="25" borderId="10" xfId="53" applyNumberFormat="1" applyFont="1" applyFill="1" applyBorder="1" applyAlignment="1" applyProtection="1">
      <alignment vertical="center" wrapText="1"/>
      <protection locked="0"/>
    </xf>
    <xf numFmtId="207" fontId="104" fillId="25" borderId="12" xfId="53" applyNumberFormat="1" applyFont="1" applyFill="1" applyBorder="1" applyAlignment="1" applyProtection="1">
      <alignment vertical="center" wrapText="1"/>
      <protection locked="0"/>
    </xf>
    <xf numFmtId="0" fontId="107" fillId="26" borderId="11" xfId="53" applyFont="1" applyFill="1" applyBorder="1" applyAlignment="1" applyProtection="1">
      <alignment horizontal="left" vertical="center" wrapText="1"/>
      <protection hidden="1"/>
    </xf>
    <xf numFmtId="0" fontId="25" fillId="26" borderId="0" xfId="53" applyFont="1" applyFill="1" applyAlignment="1" applyProtection="1">
      <alignment vertical="center" wrapText="1"/>
      <protection locked="0"/>
    </xf>
    <xf numFmtId="0" fontId="107" fillId="32" borderId="25" xfId="53" applyFont="1" applyFill="1" applyBorder="1" applyAlignment="1" applyProtection="1">
      <alignment horizontal="center" vertical="center" wrapText="1"/>
      <protection hidden="1"/>
    </xf>
    <xf numFmtId="14" fontId="22" fillId="32" borderId="25" xfId="53" applyNumberFormat="1" applyFont="1" applyFill="1" applyBorder="1" applyAlignment="1" applyProtection="1">
      <alignment horizontal="center" vertical="center" wrapText="1"/>
      <protection locked="0"/>
    </xf>
    <xf numFmtId="0" fontId="22" fillId="32" borderId="25" xfId="53" applyFont="1" applyFill="1" applyBorder="1" applyAlignment="1" applyProtection="1">
      <alignment vertical="center" wrapText="1"/>
      <protection locked="0"/>
    </xf>
    <xf numFmtId="0" fontId="22" fillId="32" borderId="25" xfId="53" applyFont="1" applyFill="1" applyBorder="1" applyAlignment="1" applyProtection="1">
      <alignment horizontal="left" vertical="center" wrapText="1"/>
      <protection locked="0"/>
    </xf>
    <xf numFmtId="0" fontId="97" fillId="32" borderId="25" xfId="53" applyFont="1" applyFill="1" applyBorder="1" applyAlignment="1" applyProtection="1">
      <alignment horizontal="center" vertical="center" wrapText="1"/>
      <protection locked="0"/>
    </xf>
    <xf numFmtId="203" fontId="22" fillId="32" borderId="25" xfId="53" applyNumberFormat="1" applyFont="1" applyFill="1" applyBorder="1" applyAlignment="1" applyProtection="1">
      <alignment horizontal="center" vertical="center" wrapText="1"/>
      <protection locked="0"/>
    </xf>
    <xf numFmtId="49" fontId="22" fillId="32" borderId="25" xfId="53" applyNumberFormat="1" applyFont="1" applyFill="1" applyBorder="1" applyAlignment="1" applyProtection="1">
      <alignment horizontal="center" vertical="center" wrapText="1"/>
      <protection locked="0"/>
    </xf>
    <xf numFmtId="1" fontId="22" fillId="32" borderId="25" xfId="53" applyNumberFormat="1" applyFont="1" applyFill="1" applyBorder="1" applyAlignment="1" applyProtection="1">
      <alignment horizontal="center" vertical="center" wrapText="1"/>
      <protection locked="0"/>
    </xf>
    <xf numFmtId="0" fontId="107" fillId="26" borderId="26" xfId="53" applyFont="1" applyFill="1" applyBorder="1" applyAlignment="1" applyProtection="1">
      <alignment horizontal="left" vertical="center" wrapText="1"/>
      <protection hidden="1"/>
    </xf>
    <xf numFmtId="0" fontId="107" fillId="26" borderId="25" xfId="53" applyFont="1" applyFill="1" applyBorder="1" applyAlignment="1" applyProtection="1">
      <alignment horizontal="left" vertical="center" wrapText="1"/>
      <protection hidden="1"/>
    </xf>
    <xf numFmtId="0" fontId="103" fillId="25" borderId="12" xfId="53" applyFont="1" applyFill="1" applyBorder="1" applyAlignment="1" applyProtection="1">
      <alignment horizontal="right" vertical="center" wrapText="1"/>
      <protection locked="0"/>
    </xf>
    <xf numFmtId="207" fontId="104" fillId="25" borderId="10" xfId="53" applyNumberFormat="1" applyFont="1" applyFill="1" applyBorder="1" applyAlignment="1" applyProtection="1">
      <alignment horizontal="left" vertical="center" wrapText="1"/>
      <protection locked="0"/>
    </xf>
    <xf numFmtId="0" fontId="24" fillId="33" borderId="0" xfId="0" applyFont="1" applyFill="1" applyBorder="1" applyAlignment="1">
      <alignment horizontal="center" vertical="center"/>
    </xf>
    <xf numFmtId="0" fontId="105" fillId="33" borderId="0" xfId="53" applyFont="1" applyFill="1" applyBorder="1" applyAlignment="1">
      <alignment horizontal="center" vertical="center"/>
      <protection/>
    </xf>
    <xf numFmtId="0" fontId="98" fillId="33" borderId="0" xfId="53" applyFont="1" applyFill="1" applyBorder="1" applyAlignment="1">
      <alignment horizontal="center" vertical="center" wrapText="1"/>
      <protection/>
    </xf>
    <xf numFmtId="203" fontId="26" fillId="33" borderId="0" xfId="53" applyNumberFormat="1" applyFont="1" applyFill="1" applyBorder="1" applyAlignment="1">
      <alignment horizontal="center" vertical="center"/>
      <protection/>
    </xf>
    <xf numFmtId="0" fontId="115" fillId="0" borderId="11" xfId="53" applyFont="1" applyFill="1" applyBorder="1" applyAlignment="1">
      <alignment vertical="center" wrapText="1"/>
      <protection/>
    </xf>
    <xf numFmtId="206" fontId="72" fillId="33" borderId="11" xfId="0" applyNumberFormat="1" applyFont="1" applyFill="1" applyBorder="1" applyAlignment="1">
      <alignment horizontal="center" vertical="center"/>
    </xf>
    <xf numFmtId="0" fontId="22" fillId="26" borderId="0" xfId="0" applyFont="1" applyFill="1" applyAlignment="1">
      <alignment/>
    </xf>
    <xf numFmtId="0" fontId="0" fillId="26" borderId="0" xfId="0" applyFill="1" applyAlignment="1">
      <alignment/>
    </xf>
    <xf numFmtId="207" fontId="72" fillId="26" borderId="11" xfId="0" applyNumberFormat="1" applyFont="1" applyFill="1" applyBorder="1" applyAlignment="1">
      <alignment horizontal="center" vertical="center"/>
    </xf>
    <xf numFmtId="207" fontId="72" fillId="0" borderId="11" xfId="0" applyNumberFormat="1" applyFont="1" applyBorder="1" applyAlignment="1">
      <alignment horizontal="center" vertical="center"/>
    </xf>
    <xf numFmtId="0" fontId="33" fillId="18" borderId="10" xfId="53" applyNumberFormat="1" applyFont="1" applyFill="1" applyBorder="1" applyAlignment="1" applyProtection="1">
      <alignment horizontal="right" vertical="center" wrapText="1"/>
      <protection locked="0"/>
    </xf>
    <xf numFmtId="0" fontId="101" fillId="27" borderId="11" xfId="53" applyFont="1" applyFill="1" applyBorder="1" applyAlignment="1" applyProtection="1">
      <alignment horizontal="center" vertical="center" wrapText="1"/>
      <protection locked="0"/>
    </xf>
    <xf numFmtId="0" fontId="98" fillId="27" borderId="11" xfId="53" applyFont="1" applyFill="1" applyBorder="1" applyAlignment="1" applyProtection="1">
      <alignment horizontal="center" vertical="center" wrapText="1"/>
      <protection locked="0"/>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lignment horizontal="center" vertical="center"/>
      <protection/>
    </xf>
    <xf numFmtId="0" fontId="28" fillId="0" borderId="0" xfId="53" applyFont="1" applyFill="1" applyAlignment="1">
      <alignment horizontal="center" vertical="center"/>
      <protection/>
    </xf>
    <xf numFmtId="206" fontId="28" fillId="0" borderId="0" xfId="53" applyNumberFormat="1" applyFont="1" applyAlignment="1" applyProtection="1">
      <alignment horizontal="center" vertical="center" wrapText="1"/>
      <protection locked="0"/>
    </xf>
    <xf numFmtId="206" fontId="28" fillId="0" borderId="0" xfId="53" applyNumberFormat="1" applyFont="1" applyFill="1" applyAlignment="1">
      <alignment horizontal="center" vertical="center"/>
      <protection/>
    </xf>
    <xf numFmtId="0" fontId="24" fillId="0" borderId="0" xfId="53" applyFont="1" applyAlignment="1" applyProtection="1">
      <alignment horizontal="center" vertical="center" wrapText="1"/>
      <protection locked="0"/>
    </xf>
    <xf numFmtId="0" fontId="24" fillId="0" borderId="0" xfId="53" applyFont="1" applyFill="1" applyAlignment="1">
      <alignment horizontal="center" vertical="center"/>
      <protection/>
    </xf>
    <xf numFmtId="207" fontId="24" fillId="0" borderId="0" xfId="53" applyNumberFormat="1" applyFont="1" applyAlignment="1" applyProtection="1">
      <alignment horizontal="center" vertical="center" wrapText="1"/>
      <protection locked="0"/>
    </xf>
    <xf numFmtId="207" fontId="24" fillId="0" borderId="0" xfId="53" applyNumberFormat="1" applyFont="1" applyFill="1" applyAlignment="1">
      <alignment horizontal="center" vertical="center"/>
      <protection/>
    </xf>
    <xf numFmtId="0" fontId="28" fillId="0" borderId="0" xfId="53" applyFont="1" applyAlignment="1" applyProtection="1">
      <alignment horizontal="center" vertical="center" wrapText="1"/>
      <protection locked="0"/>
    </xf>
    <xf numFmtId="203" fontId="28" fillId="0" borderId="0" xfId="53" applyNumberFormat="1" applyFont="1" applyAlignment="1" applyProtection="1">
      <alignment horizontal="center" vertical="center" wrapText="1"/>
      <protection locked="0"/>
    </xf>
    <xf numFmtId="203" fontId="28" fillId="0" borderId="0" xfId="53" applyNumberFormat="1" applyFont="1" applyFill="1" applyAlignment="1" applyProtection="1">
      <alignment horizontal="center" vertical="center" wrapText="1"/>
      <protection locked="0"/>
    </xf>
    <xf numFmtId="207" fontId="28" fillId="0" borderId="0" xfId="53" applyNumberFormat="1" applyFont="1" applyAlignment="1" applyProtection="1">
      <alignment horizontal="center" vertical="center" wrapText="1"/>
      <protection locked="0"/>
    </xf>
    <xf numFmtId="207" fontId="28" fillId="0" borderId="0" xfId="53" applyNumberFormat="1" applyFont="1" applyFill="1" applyAlignment="1" applyProtection="1">
      <alignment horizontal="center" vertical="center" wrapText="1"/>
      <protection locked="0"/>
    </xf>
    <xf numFmtId="1" fontId="104" fillId="0" borderId="11" xfId="53" applyNumberFormat="1" applyFont="1" applyFill="1" applyBorder="1" applyAlignment="1" applyProtection="1">
      <alignment horizontal="center" vertical="center" wrapText="1"/>
      <protection locked="0"/>
    </xf>
    <xf numFmtId="0" fontId="106" fillId="0" borderId="11" xfId="0" applyFont="1" applyBorder="1" applyAlignment="1">
      <alignment horizontal="center" vertical="center"/>
    </xf>
    <xf numFmtId="0" fontId="106" fillId="33" borderId="11" xfId="0" applyFont="1" applyFill="1" applyBorder="1" applyAlignment="1">
      <alignment horizontal="center" vertical="center"/>
    </xf>
    <xf numFmtId="0" fontId="106" fillId="26" borderId="11" xfId="0" applyFont="1" applyFill="1" applyBorder="1" applyAlignment="1">
      <alignment horizontal="center" vertical="center"/>
    </xf>
    <xf numFmtId="1" fontId="106" fillId="33" borderId="11" xfId="0" applyNumberFormat="1" applyFont="1" applyFill="1" applyBorder="1" applyAlignment="1">
      <alignment horizontal="center" vertical="center"/>
    </xf>
    <xf numFmtId="0" fontId="106" fillId="34" borderId="11" xfId="0" applyFont="1" applyFill="1" applyBorder="1" applyAlignment="1">
      <alignment horizontal="center" vertical="center"/>
    </xf>
    <xf numFmtId="0" fontId="106" fillId="35" borderId="11" xfId="0" applyFont="1" applyFill="1" applyBorder="1" applyAlignment="1">
      <alignment horizontal="center" vertical="center"/>
    </xf>
    <xf numFmtId="0" fontId="35" fillId="25" borderId="0"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05" fillId="30" borderId="27" xfId="53" applyFont="1" applyFill="1" applyBorder="1" applyAlignment="1">
      <alignment vertical="center"/>
      <protection/>
    </xf>
    <xf numFmtId="0" fontId="105" fillId="30" borderId="24" xfId="53" applyFont="1" applyFill="1" applyBorder="1" applyAlignment="1">
      <alignment vertical="center"/>
      <protection/>
    </xf>
    <xf numFmtId="0" fontId="105" fillId="30" borderId="28" xfId="53" applyFont="1" applyFill="1" applyBorder="1" applyAlignment="1">
      <alignment vertical="center"/>
      <protection/>
    </xf>
    <xf numFmtId="190" fontId="25" fillId="24" borderId="0" xfId="53" applyNumberFormat="1" applyFont="1" applyFill="1" applyBorder="1" applyAlignment="1" applyProtection="1">
      <alignment horizontal="center" vertical="center" wrapText="1"/>
      <protection locked="0"/>
    </xf>
    <xf numFmtId="0" fontId="116" fillId="30" borderId="24" xfId="53" applyFont="1" applyFill="1" applyBorder="1" applyAlignment="1">
      <alignment horizontal="right" vertical="center"/>
      <protection/>
    </xf>
    <xf numFmtId="49" fontId="117" fillId="30" borderId="24" xfId="53" applyNumberFormat="1" applyFont="1" applyFill="1" applyBorder="1" applyAlignment="1">
      <alignment horizontal="left" vertical="center"/>
      <protection/>
    </xf>
    <xf numFmtId="49" fontId="28" fillId="0" borderId="11" xfId="53" applyNumberFormat="1" applyFont="1" applyFill="1" applyBorder="1" applyAlignment="1" applyProtection="1">
      <alignment vertical="center" wrapText="1"/>
      <protection locked="0"/>
    </xf>
    <xf numFmtId="0" fontId="26" fillId="0" borderId="11" xfId="53" applyFont="1" applyFill="1" applyBorder="1" applyAlignment="1">
      <alignment horizontal="left" vertical="center" wrapText="1"/>
      <protection/>
    </xf>
    <xf numFmtId="0" fontId="118" fillId="0" borderId="11" xfId="53" applyFont="1" applyFill="1" applyBorder="1" applyAlignment="1">
      <alignment horizontal="left" vertical="center" wrapText="1"/>
      <protection/>
    </xf>
    <xf numFmtId="14" fontId="26" fillId="0" borderId="11" xfId="53" applyNumberFormat="1" applyFont="1" applyFill="1" applyBorder="1" applyAlignment="1">
      <alignment horizontal="center" vertical="center" wrapText="1"/>
      <protection/>
    </xf>
    <xf numFmtId="1" fontId="104" fillId="0" borderId="11" xfId="53" applyNumberFormat="1" applyFont="1" applyFill="1" applyBorder="1" applyAlignment="1">
      <alignment horizontal="center" vertical="center"/>
      <protection/>
    </xf>
    <xf numFmtId="1" fontId="96" fillId="0" borderId="11" xfId="53" applyNumberFormat="1" applyFont="1" applyFill="1" applyBorder="1" applyAlignment="1">
      <alignment horizontal="center" vertical="center"/>
      <protection/>
    </xf>
    <xf numFmtId="1" fontId="117" fillId="0" borderId="11" xfId="53" applyNumberFormat="1" applyFont="1" applyFill="1" applyBorder="1" applyAlignment="1">
      <alignment horizontal="center" vertical="center"/>
      <protection/>
    </xf>
    <xf numFmtId="1" fontId="104" fillId="0" borderId="11" xfId="53" applyNumberFormat="1" applyFont="1" applyFill="1" applyBorder="1" applyAlignment="1">
      <alignment horizontal="center" vertical="center" wrapText="1"/>
      <protection/>
    </xf>
    <xf numFmtId="0" fontId="117" fillId="0" borderId="11" xfId="53" applyFont="1" applyFill="1" applyBorder="1" applyAlignment="1">
      <alignment horizontal="center" vertical="center"/>
      <protection/>
    </xf>
    <xf numFmtId="1" fontId="119" fillId="0" borderId="11" xfId="53" applyNumberFormat="1" applyFont="1" applyFill="1" applyBorder="1" applyAlignment="1">
      <alignment horizontal="center" vertical="center" wrapText="1"/>
      <protection/>
    </xf>
    <xf numFmtId="1" fontId="117" fillId="0" borderId="11" xfId="53" applyNumberFormat="1" applyFont="1" applyFill="1" applyBorder="1" applyAlignment="1">
      <alignment horizontal="center" vertical="center" wrapText="1"/>
      <protection/>
    </xf>
    <xf numFmtId="0" fontId="117" fillId="0" borderId="11" xfId="53" applyFont="1" applyFill="1" applyBorder="1" applyAlignment="1">
      <alignment horizontal="center" vertical="center" wrapText="1"/>
      <protection/>
    </xf>
    <xf numFmtId="0" fontId="120" fillId="0" borderId="11" xfId="53" applyNumberFormat="1" applyFont="1" applyFill="1" applyBorder="1" applyAlignment="1">
      <alignment horizontal="center" vertical="center"/>
      <protection/>
    </xf>
    <xf numFmtId="0" fontId="35" fillId="25" borderId="0" xfId="53" applyFont="1" applyFill="1" applyBorder="1" applyAlignment="1" applyProtection="1">
      <alignment horizontal="center" vertical="center" wrapText="1"/>
      <protection locked="0"/>
    </xf>
    <xf numFmtId="0" fontId="98" fillId="27" borderId="11" xfId="53" applyFont="1" applyFill="1" applyBorder="1" applyAlignment="1" applyProtection="1">
      <alignment horizontal="center" vertical="center" wrapText="1"/>
      <protection locked="0"/>
    </xf>
    <xf numFmtId="0" fontId="101" fillId="27" borderId="11" xfId="53" applyFont="1" applyFill="1" applyBorder="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107" fillId="32" borderId="29" xfId="53" applyFont="1" applyFill="1" applyBorder="1" applyAlignment="1" applyProtection="1">
      <alignment horizontal="center" vertical="center" wrapText="1"/>
      <protection hidden="1"/>
    </xf>
    <xf numFmtId="14" fontId="22" fillId="32" borderId="29" xfId="53" applyNumberFormat="1" applyFont="1" applyFill="1" applyBorder="1" applyAlignment="1" applyProtection="1">
      <alignment horizontal="center" vertical="center" wrapText="1"/>
      <protection locked="0"/>
    </xf>
    <xf numFmtId="0" fontId="22" fillId="32" borderId="29" xfId="53" applyFont="1" applyFill="1" applyBorder="1" applyAlignment="1" applyProtection="1">
      <alignment vertical="center" wrapText="1"/>
      <protection locked="0"/>
    </xf>
    <xf numFmtId="0" fontId="22" fillId="32" borderId="29" xfId="53" applyFont="1" applyFill="1" applyBorder="1" applyAlignment="1" applyProtection="1">
      <alignment horizontal="left" vertical="center" wrapText="1"/>
      <protection locked="0"/>
    </xf>
    <xf numFmtId="0" fontId="97" fillId="32" borderId="29" xfId="53" applyFont="1" applyFill="1" applyBorder="1" applyAlignment="1" applyProtection="1">
      <alignment horizontal="center" vertical="center" wrapText="1"/>
      <protection locked="0"/>
    </xf>
    <xf numFmtId="203" fontId="22" fillId="32" borderId="29" xfId="53" applyNumberFormat="1" applyFont="1" applyFill="1" applyBorder="1" applyAlignment="1" applyProtection="1">
      <alignment horizontal="center" vertical="center" wrapText="1"/>
      <protection locked="0"/>
    </xf>
    <xf numFmtId="49" fontId="22" fillId="32" borderId="29" xfId="53" applyNumberFormat="1" applyFont="1" applyFill="1" applyBorder="1" applyAlignment="1" applyProtection="1">
      <alignment horizontal="center" vertical="center" wrapText="1"/>
      <protection locked="0"/>
    </xf>
    <xf numFmtId="1" fontId="22" fillId="32" borderId="29" xfId="53" applyNumberFormat="1" applyFont="1" applyFill="1" applyBorder="1" applyAlignment="1" applyProtection="1">
      <alignment horizontal="center" vertical="center" wrapText="1"/>
      <protection locked="0"/>
    </xf>
    <xf numFmtId="0" fontId="107" fillId="26" borderId="29" xfId="53" applyFont="1" applyFill="1" applyBorder="1" applyAlignment="1" applyProtection="1">
      <alignment horizontal="left" vertical="center" wrapText="1"/>
      <protection hidden="1"/>
    </xf>
    <xf numFmtId="0" fontId="107" fillId="28" borderId="26" xfId="53" applyFont="1" applyFill="1" applyBorder="1" applyAlignment="1" applyProtection="1">
      <alignment horizontal="center" vertical="center" wrapText="1"/>
      <protection hidden="1"/>
    </xf>
    <xf numFmtId="14" fontId="22" fillId="28" borderId="26" xfId="53" applyNumberFormat="1" applyFont="1" applyFill="1" applyBorder="1" applyAlignment="1" applyProtection="1">
      <alignment horizontal="center" vertical="center" wrapText="1"/>
      <protection locked="0"/>
    </xf>
    <xf numFmtId="0" fontId="22" fillId="28" borderId="26" xfId="53" applyFont="1" applyFill="1" applyBorder="1" applyAlignment="1" applyProtection="1">
      <alignment vertical="center" wrapText="1"/>
      <protection locked="0"/>
    </xf>
    <xf numFmtId="0" fontId="22" fillId="28" borderId="26" xfId="53" applyFont="1" applyFill="1" applyBorder="1" applyAlignment="1" applyProtection="1">
      <alignment horizontal="left" vertical="center" wrapText="1"/>
      <protection locked="0"/>
    </xf>
    <xf numFmtId="0" fontId="97" fillId="28" borderId="26" xfId="53" applyFont="1" applyFill="1" applyBorder="1" applyAlignment="1" applyProtection="1">
      <alignment horizontal="center" vertical="center" wrapText="1"/>
      <protection locked="0"/>
    </xf>
    <xf numFmtId="203" fontId="22" fillId="28" borderId="26" xfId="53" applyNumberFormat="1" applyFont="1" applyFill="1" applyBorder="1" applyAlignment="1" applyProtection="1">
      <alignment horizontal="center" vertical="center" wrapText="1"/>
      <protection locked="0"/>
    </xf>
    <xf numFmtId="49" fontId="22" fillId="28" borderId="26" xfId="53" applyNumberFormat="1" applyFont="1" applyFill="1" applyBorder="1" applyAlignment="1" applyProtection="1">
      <alignment horizontal="center" vertical="center" wrapText="1"/>
      <protection locked="0"/>
    </xf>
    <xf numFmtId="1" fontId="22" fillId="28" borderId="26" xfId="53" applyNumberFormat="1" applyFont="1" applyFill="1" applyBorder="1" applyAlignment="1" applyProtection="1">
      <alignment horizontal="center" vertical="center" wrapText="1"/>
      <protection locked="0"/>
    </xf>
    <xf numFmtId="14" fontId="22" fillId="28" borderId="11" xfId="53" applyNumberFormat="1" applyFont="1" applyFill="1" applyBorder="1" applyAlignment="1" applyProtection="1">
      <alignment horizontal="center" vertical="center" wrapText="1"/>
      <protection locked="0"/>
    </xf>
    <xf numFmtId="0" fontId="22" fillId="28" borderId="11" xfId="53" applyFont="1" applyFill="1" applyBorder="1" applyAlignment="1" applyProtection="1">
      <alignment vertical="center" wrapText="1"/>
      <protection locked="0"/>
    </xf>
    <xf numFmtId="0" fontId="22" fillId="28" borderId="11" xfId="53" applyFont="1" applyFill="1" applyBorder="1" applyAlignment="1" applyProtection="1">
      <alignment horizontal="left" vertical="center" wrapText="1"/>
      <protection locked="0"/>
    </xf>
    <xf numFmtId="0" fontId="97" fillId="28" borderId="11" xfId="53" applyFont="1" applyFill="1" applyBorder="1" applyAlignment="1" applyProtection="1">
      <alignment horizontal="center" vertical="center" wrapText="1"/>
      <protection locked="0"/>
    </xf>
    <xf numFmtId="49" fontId="22" fillId="28" borderId="11" xfId="53" applyNumberFormat="1" applyFont="1" applyFill="1" applyBorder="1" applyAlignment="1" applyProtection="1">
      <alignment horizontal="center" vertical="center" wrapText="1"/>
      <protection locked="0"/>
    </xf>
    <xf numFmtId="1" fontId="22" fillId="28" borderId="11" xfId="53" applyNumberFormat="1" applyFont="1" applyFill="1" applyBorder="1" applyAlignment="1" applyProtection="1">
      <alignment horizontal="center" vertical="center" wrapText="1"/>
      <protection locked="0"/>
    </xf>
    <xf numFmtId="206" fontId="105" fillId="30" borderId="24" xfId="53" applyNumberFormat="1" applyFont="1" applyFill="1" applyBorder="1" applyAlignment="1">
      <alignment vertical="center"/>
      <protection/>
    </xf>
    <xf numFmtId="206" fontId="98" fillId="25" borderId="11" xfId="53" applyNumberFormat="1" applyFont="1" applyFill="1" applyBorder="1" applyAlignment="1">
      <alignment horizontal="center" vertical="center" wrapText="1"/>
      <protection/>
    </xf>
    <xf numFmtId="206" fontId="72" fillId="0" borderId="11" xfId="0" applyNumberFormat="1" applyFont="1" applyBorder="1" applyAlignment="1">
      <alignment horizontal="center" vertical="center"/>
    </xf>
    <xf numFmtId="49" fontId="77" fillId="0" borderId="11" xfId="53" applyNumberFormat="1" applyFont="1" applyFill="1" applyBorder="1" applyAlignment="1">
      <alignment horizontal="center" vertical="center"/>
      <protection/>
    </xf>
    <xf numFmtId="49" fontId="77" fillId="32" borderId="11" xfId="53" applyNumberFormat="1" applyFont="1" applyFill="1" applyBorder="1" applyAlignment="1" applyProtection="1">
      <alignment horizontal="center" vertical="center"/>
      <protection hidden="1" locked="0"/>
    </xf>
    <xf numFmtId="49" fontId="77" fillId="32" borderId="11" xfId="53" applyNumberFormat="1" applyFont="1" applyFill="1" applyBorder="1" applyAlignment="1">
      <alignment horizontal="center" vertical="center"/>
      <protection/>
    </xf>
    <xf numFmtId="49" fontId="77" fillId="0" borderId="11" xfId="53" applyNumberFormat="1" applyFont="1" applyFill="1" applyBorder="1" applyAlignment="1" applyProtection="1">
      <alignment horizontal="center" vertical="center"/>
      <protection hidden="1" locked="0"/>
    </xf>
    <xf numFmtId="49" fontId="77" fillId="32" borderId="11" xfId="53" applyNumberFormat="1" applyFont="1" applyFill="1" applyBorder="1" applyAlignment="1">
      <alignment vertical="center"/>
      <protection/>
    </xf>
    <xf numFmtId="49" fontId="77" fillId="0" borderId="11" xfId="53" applyNumberFormat="1" applyFont="1" applyFill="1" applyBorder="1" applyAlignment="1">
      <alignment vertical="center"/>
      <protection/>
    </xf>
    <xf numFmtId="0" fontId="101" fillId="30" borderId="29" xfId="53" applyFont="1" applyFill="1" applyBorder="1" applyAlignment="1">
      <alignment horizontal="center" vertical="center" wrapText="1"/>
      <protection/>
    </xf>
    <xf numFmtId="0" fontId="101" fillId="30" borderId="26" xfId="53" applyFont="1" applyFill="1" applyBorder="1" applyAlignment="1">
      <alignment horizontal="center" vertical="center" wrapText="1"/>
      <protection/>
    </xf>
    <xf numFmtId="0" fontId="105" fillId="30" borderId="27" xfId="53" applyFont="1" applyFill="1" applyBorder="1" applyAlignment="1">
      <alignment horizontal="center" vertical="center"/>
      <protection/>
    </xf>
    <xf numFmtId="0" fontId="105" fillId="30" borderId="24" xfId="53" applyFont="1" applyFill="1" applyBorder="1" applyAlignment="1">
      <alignment horizontal="center" vertical="center"/>
      <protection/>
    </xf>
    <xf numFmtId="0" fontId="0" fillId="0" borderId="0" xfId="0" applyAlignment="1">
      <alignment vertical="center"/>
    </xf>
    <xf numFmtId="0" fontId="0" fillId="33" borderId="0" xfId="0" applyFill="1" applyAlignment="1">
      <alignment vertical="center"/>
    </xf>
    <xf numFmtId="0" fontId="40" fillId="33" borderId="0" xfId="0" applyFont="1" applyFill="1" applyAlignment="1">
      <alignment vertical="center"/>
    </xf>
    <xf numFmtId="0" fontId="101" fillId="30" borderId="11" xfId="53" applyFont="1" applyFill="1" applyBorder="1" applyAlignment="1">
      <alignment horizontal="center" vertical="center" textRotation="90"/>
      <protection/>
    </xf>
    <xf numFmtId="0" fontId="105" fillId="30" borderId="27" xfId="53" applyFont="1" applyFill="1" applyBorder="1" applyAlignment="1">
      <alignment horizontal="center" vertical="center"/>
      <protection/>
    </xf>
    <xf numFmtId="0" fontId="105" fillId="30" borderId="24" xfId="53" applyFont="1" applyFill="1" applyBorder="1" applyAlignment="1">
      <alignment horizontal="center" vertical="center"/>
      <protection/>
    </xf>
    <xf numFmtId="0" fontId="106" fillId="28" borderId="0" xfId="48" applyFont="1" applyFill="1" applyBorder="1" applyAlignment="1" applyProtection="1">
      <alignment horizontal="center" vertical="center"/>
      <protection/>
    </xf>
    <xf numFmtId="1" fontId="112" fillId="0" borderId="11" xfId="53" applyNumberFormat="1" applyFont="1" applyFill="1" applyBorder="1" applyAlignment="1">
      <alignment horizontal="center" vertical="center"/>
      <protection/>
    </xf>
    <xf numFmtId="14" fontId="113" fillId="0" borderId="11" xfId="53" applyNumberFormat="1" applyFont="1" applyFill="1" applyBorder="1" applyAlignment="1">
      <alignment horizontal="center" vertical="center"/>
      <protection/>
    </xf>
    <xf numFmtId="0" fontId="113" fillId="0" borderId="11" xfId="53" applyNumberFormat="1" applyFont="1" applyFill="1" applyBorder="1" applyAlignment="1">
      <alignment horizontal="left" vertical="center" wrapText="1"/>
      <protection/>
    </xf>
    <xf numFmtId="203" fontId="113" fillId="0" borderId="11" xfId="53" applyNumberFormat="1" applyFont="1" applyFill="1" applyBorder="1" applyAlignment="1">
      <alignment horizontal="center" vertical="center"/>
      <protection/>
    </xf>
    <xf numFmtId="203" fontId="26" fillId="0" borderId="11" xfId="53" applyNumberFormat="1" applyFont="1" applyFill="1" applyBorder="1" applyAlignment="1">
      <alignment horizontal="center" vertical="center" wrapText="1"/>
      <protection/>
    </xf>
    <xf numFmtId="0" fontId="41" fillId="0" borderId="0" xfId="0" applyFont="1" applyAlignment="1">
      <alignment/>
    </xf>
    <xf numFmtId="0" fontId="42" fillId="0" borderId="0" xfId="0" applyFont="1" applyAlignment="1">
      <alignment/>
    </xf>
    <xf numFmtId="0" fontId="52" fillId="36" borderId="11" xfId="0" applyFont="1" applyFill="1" applyBorder="1" applyAlignment="1">
      <alignment horizontal="center" vertical="center"/>
    </xf>
    <xf numFmtId="0" fontId="52" fillId="28" borderId="11" xfId="0" applyFont="1" applyFill="1" applyBorder="1" applyAlignment="1">
      <alignment horizontal="center" vertical="center"/>
    </xf>
    <xf numFmtId="207" fontId="25" fillId="0" borderId="11" xfId="53" applyNumberFormat="1" applyFont="1" applyFill="1" applyBorder="1" applyAlignment="1" applyProtection="1">
      <alignment horizontal="center" vertical="center" wrapText="1"/>
      <protection hidden="1"/>
    </xf>
    <xf numFmtId="0" fontId="28" fillId="25" borderId="12" xfId="53" applyFont="1" applyFill="1" applyBorder="1" applyAlignment="1" applyProtection="1">
      <alignment horizontal="center" vertical="center" wrapText="1"/>
      <protection locked="0"/>
    </xf>
    <xf numFmtId="49" fontId="28" fillId="0" borderId="11" xfId="53" applyNumberFormat="1" applyFont="1" applyFill="1" applyBorder="1" applyAlignment="1" applyProtection="1">
      <alignment horizontal="center" vertical="center" wrapText="1"/>
      <protection locked="0"/>
    </xf>
    <xf numFmtId="1" fontId="74" fillId="0" borderId="11" xfId="53" applyNumberFormat="1" applyFont="1" applyFill="1" applyBorder="1" applyAlignment="1">
      <alignment horizontal="center" vertical="center"/>
      <protection/>
    </xf>
    <xf numFmtId="0" fontId="74" fillId="0" borderId="11" xfId="53" applyFont="1" applyFill="1" applyBorder="1" applyAlignment="1">
      <alignment horizontal="center" vertical="center"/>
      <protection/>
    </xf>
    <xf numFmtId="0" fontId="121" fillId="0" borderId="11" xfId="53" applyFont="1" applyFill="1" applyBorder="1" applyAlignment="1">
      <alignment horizontal="center" vertical="center"/>
      <protection/>
    </xf>
    <xf numFmtId="1" fontId="120" fillId="0" borderId="11" xfId="53" applyNumberFormat="1" applyFont="1" applyFill="1" applyBorder="1" applyAlignment="1">
      <alignment horizontal="center" vertical="center" wrapText="1"/>
      <protection/>
    </xf>
    <xf numFmtId="14" fontId="122" fillId="0" borderId="11" xfId="53" applyNumberFormat="1" applyFont="1" applyFill="1" applyBorder="1" applyAlignment="1">
      <alignment horizontal="center" vertical="center" wrapText="1"/>
      <protection/>
    </xf>
    <xf numFmtId="0" fontId="122" fillId="0" borderId="11" xfId="53" applyFont="1" applyFill="1" applyBorder="1" applyAlignment="1">
      <alignment horizontal="left" vertical="center" wrapText="1"/>
      <protection/>
    </xf>
    <xf numFmtId="49" fontId="74" fillId="0" borderId="11" xfId="53" applyNumberFormat="1" applyFont="1" applyFill="1" applyBorder="1" applyAlignment="1">
      <alignment horizontal="center" vertical="center"/>
      <protection/>
    </xf>
    <xf numFmtId="49" fontId="74" fillId="32" borderId="11" xfId="53" applyNumberFormat="1" applyFont="1" applyFill="1" applyBorder="1" applyAlignment="1" applyProtection="1">
      <alignment horizontal="center" vertical="center"/>
      <protection hidden="1" locked="0"/>
    </xf>
    <xf numFmtId="49" fontId="74" fillId="32" borderId="11" xfId="53" applyNumberFormat="1" applyFont="1" applyFill="1" applyBorder="1" applyAlignment="1">
      <alignment horizontal="center" vertical="center"/>
      <protection/>
    </xf>
    <xf numFmtId="49" fontId="74" fillId="0" borderId="11" xfId="53" applyNumberFormat="1" applyFont="1" applyFill="1" applyBorder="1" applyAlignment="1" applyProtection="1">
      <alignment horizontal="center" vertical="center"/>
      <protection hidden="1" locked="0"/>
    </xf>
    <xf numFmtId="49" fontId="74" fillId="32" borderId="11" xfId="53" applyNumberFormat="1" applyFont="1" applyFill="1" applyBorder="1" applyAlignment="1">
      <alignment vertical="center"/>
      <protection/>
    </xf>
    <xf numFmtId="49" fontId="74" fillId="0" borderId="11" xfId="53" applyNumberFormat="1" applyFont="1" applyFill="1" applyBorder="1" applyAlignment="1">
      <alignment vertical="center"/>
      <protection/>
    </xf>
    <xf numFmtId="0" fontId="74" fillId="0" borderId="0" xfId="53" applyFont="1" applyFill="1" applyAlignment="1">
      <alignment vertical="center"/>
      <protection/>
    </xf>
    <xf numFmtId="207" fontId="71" fillId="0" borderId="0" xfId="53" applyNumberFormat="1" applyFont="1" applyFill="1" applyAlignment="1">
      <alignment horizontal="center" vertical="center"/>
      <protection/>
    </xf>
    <xf numFmtId="0" fontId="71" fillId="0" borderId="0" xfId="53" applyFont="1" applyFill="1" applyAlignment="1">
      <alignment horizontal="center" vertical="center"/>
      <protection/>
    </xf>
    <xf numFmtId="1" fontId="123" fillId="26" borderId="11" xfId="0" applyNumberFormat="1" applyFont="1" applyFill="1" applyBorder="1" applyAlignment="1">
      <alignment horizontal="center" vertical="center"/>
    </xf>
    <xf numFmtId="203" fontId="72" fillId="33" borderId="11" xfId="0" applyNumberFormat="1" applyFont="1" applyFill="1" applyBorder="1" applyAlignment="1">
      <alignment horizontal="center" vertical="center"/>
    </xf>
    <xf numFmtId="180" fontId="109" fillId="31" borderId="18" xfId="0" applyNumberFormat="1" applyFont="1" applyFill="1" applyBorder="1" applyAlignment="1">
      <alignment horizontal="left" vertical="center" wrapText="1"/>
    </xf>
    <xf numFmtId="180" fontId="109" fillId="31" borderId="19" xfId="0" applyNumberFormat="1" applyFont="1" applyFill="1" applyBorder="1" applyAlignment="1">
      <alignment horizontal="left" vertical="center" wrapText="1"/>
    </xf>
    <xf numFmtId="180" fontId="109" fillId="31" borderId="20" xfId="0" applyNumberFormat="1" applyFont="1" applyFill="1" applyBorder="1" applyAlignment="1">
      <alignment horizontal="left" vertical="center" wrapText="1"/>
    </xf>
    <xf numFmtId="180" fontId="25" fillId="31" borderId="0" xfId="0" applyNumberFormat="1" applyFont="1" applyFill="1" applyBorder="1" applyAlignment="1">
      <alignment/>
    </xf>
    <xf numFmtId="180" fontId="25" fillId="31" borderId="17" xfId="0" applyNumberFormat="1" applyFont="1" applyFill="1" applyBorder="1" applyAlignment="1">
      <alignment/>
    </xf>
    <xf numFmtId="180" fontId="24" fillId="31" borderId="16" xfId="0" applyNumberFormat="1" applyFont="1" applyFill="1" applyBorder="1" applyAlignment="1">
      <alignment horizontal="center"/>
    </xf>
    <xf numFmtId="180" fontId="24" fillId="31" borderId="0" xfId="0" applyNumberFormat="1" applyFont="1" applyFill="1" applyBorder="1" applyAlignment="1">
      <alignment horizontal="center"/>
    </xf>
    <xf numFmtId="180" fontId="24" fillId="31" borderId="17" xfId="0" applyNumberFormat="1" applyFont="1" applyFill="1" applyBorder="1" applyAlignment="1">
      <alignment horizontal="center"/>
    </xf>
    <xf numFmtId="0" fontId="24" fillId="31" borderId="16" xfId="0" applyFont="1" applyFill="1" applyBorder="1" applyAlignment="1">
      <alignment horizontal="center"/>
    </xf>
    <xf numFmtId="0" fontId="24" fillId="31" borderId="0" xfId="0" applyFont="1" applyFill="1" applyBorder="1" applyAlignment="1">
      <alignment horizontal="center"/>
    </xf>
    <xf numFmtId="0" fontId="24" fillId="31" borderId="17" xfId="0" applyFont="1" applyFill="1" applyBorder="1" applyAlignment="1">
      <alignment horizontal="center"/>
    </xf>
    <xf numFmtId="180" fontId="124" fillId="31" borderId="30" xfId="0" applyNumberFormat="1" applyFont="1" applyFill="1" applyBorder="1" applyAlignment="1">
      <alignment horizontal="right" vertical="center"/>
    </xf>
    <xf numFmtId="180" fontId="124" fillId="31" borderId="31" xfId="0" applyNumberFormat="1" applyFont="1" applyFill="1" applyBorder="1" applyAlignment="1">
      <alignment horizontal="right" vertical="center"/>
    </xf>
    <xf numFmtId="180" fontId="124" fillId="31" borderId="32" xfId="0" applyNumberFormat="1" applyFont="1" applyFill="1" applyBorder="1" applyAlignment="1">
      <alignment horizontal="right" vertical="center"/>
    </xf>
    <xf numFmtId="180" fontId="124" fillId="31" borderId="16" xfId="0" applyNumberFormat="1" applyFont="1" applyFill="1" applyBorder="1" applyAlignment="1">
      <alignment horizontal="right" vertical="center"/>
    </xf>
    <xf numFmtId="180" fontId="124" fillId="31" borderId="0" xfId="0" applyNumberFormat="1" applyFont="1" applyFill="1" applyBorder="1" applyAlignment="1">
      <alignment horizontal="right" vertical="center"/>
    </xf>
    <xf numFmtId="180" fontId="124" fillId="31" borderId="33" xfId="0" applyNumberFormat="1" applyFont="1" applyFill="1" applyBorder="1" applyAlignment="1">
      <alignment horizontal="right" vertical="center"/>
    </xf>
    <xf numFmtId="180" fontId="124" fillId="31" borderId="34" xfId="0" applyNumberFormat="1" applyFont="1" applyFill="1" applyBorder="1" applyAlignment="1">
      <alignment horizontal="right" vertical="center"/>
    </xf>
    <xf numFmtId="180" fontId="124" fillId="31" borderId="35" xfId="0" applyNumberFormat="1" applyFont="1" applyFill="1" applyBorder="1" applyAlignment="1">
      <alignment horizontal="right" vertical="center"/>
    </xf>
    <xf numFmtId="180" fontId="124" fillId="31" borderId="36" xfId="0" applyNumberFormat="1" applyFont="1" applyFill="1" applyBorder="1" applyAlignment="1">
      <alignment horizontal="right" vertical="center"/>
    </xf>
    <xf numFmtId="0" fontId="124" fillId="31" borderId="16" xfId="0" applyFont="1" applyFill="1" applyBorder="1" applyAlignment="1">
      <alignment horizontal="center" vertical="center" wrapText="1"/>
    </xf>
    <xf numFmtId="0" fontId="124" fillId="31" borderId="0" xfId="0" applyFont="1" applyFill="1" applyBorder="1" applyAlignment="1">
      <alignment horizontal="center" vertical="center" wrapText="1"/>
    </xf>
    <xf numFmtId="0" fontId="124" fillId="31" borderId="17" xfId="0" applyFont="1" applyFill="1" applyBorder="1" applyAlignment="1">
      <alignment horizontal="center" vertical="center" wrapText="1"/>
    </xf>
    <xf numFmtId="0" fontId="27" fillId="31" borderId="16" xfId="0" applyFont="1" applyFill="1" applyBorder="1" applyAlignment="1">
      <alignment horizontal="center" vertical="center" wrapText="1"/>
    </xf>
    <xf numFmtId="0" fontId="27" fillId="31" borderId="0" xfId="0" applyFont="1" applyFill="1" applyBorder="1" applyAlignment="1">
      <alignment horizontal="center" vertical="center" wrapText="1"/>
    </xf>
    <xf numFmtId="0" fontId="27" fillId="31" borderId="17" xfId="0" applyFont="1" applyFill="1" applyBorder="1" applyAlignment="1">
      <alignment horizontal="center" vertical="center" wrapText="1"/>
    </xf>
    <xf numFmtId="180" fontId="25" fillId="31" borderId="16" xfId="0" applyNumberFormat="1" applyFont="1" applyFill="1" applyBorder="1" applyAlignment="1">
      <alignment horizontal="center" vertical="center" wrapText="1"/>
    </xf>
    <xf numFmtId="180" fontId="25" fillId="31" borderId="0" xfId="0" applyNumberFormat="1" applyFont="1" applyFill="1" applyBorder="1" applyAlignment="1">
      <alignment horizontal="center" vertical="center"/>
    </xf>
    <xf numFmtId="180" fontId="25" fillId="31" borderId="17" xfId="0" applyNumberFormat="1" applyFont="1" applyFill="1" applyBorder="1" applyAlignment="1">
      <alignment horizontal="center" vertical="center"/>
    </xf>
    <xf numFmtId="180" fontId="125" fillId="31" borderId="16" xfId="0" applyNumberFormat="1" applyFont="1" applyFill="1" applyBorder="1" applyAlignment="1">
      <alignment horizontal="center" vertical="center" wrapText="1"/>
    </xf>
    <xf numFmtId="0" fontId="125" fillId="31" borderId="0" xfId="0" applyFont="1" applyFill="1" applyBorder="1" applyAlignment="1">
      <alignment horizontal="center" vertical="center" wrapText="1"/>
    </xf>
    <xf numFmtId="0" fontId="125" fillId="31" borderId="17" xfId="0" applyFont="1" applyFill="1" applyBorder="1" applyAlignment="1">
      <alignment horizontal="center" vertical="center" wrapText="1"/>
    </xf>
    <xf numFmtId="180" fontId="104" fillId="31" borderId="16" xfId="0" applyNumberFormat="1" applyFont="1" applyFill="1" applyBorder="1" applyAlignment="1">
      <alignment horizontal="right"/>
    </xf>
    <xf numFmtId="180" fontId="104" fillId="31" borderId="0" xfId="0" applyNumberFormat="1" applyFont="1" applyFill="1" applyBorder="1" applyAlignment="1">
      <alignment horizontal="right"/>
    </xf>
    <xf numFmtId="180" fontId="108" fillId="25" borderId="37" xfId="0" applyNumberFormat="1" applyFont="1" applyFill="1" applyBorder="1" applyAlignment="1">
      <alignment horizontal="center" vertical="center"/>
    </xf>
    <xf numFmtId="180" fontId="108" fillId="25" borderId="38" xfId="0" applyNumberFormat="1" applyFont="1" applyFill="1" applyBorder="1" applyAlignment="1">
      <alignment horizontal="center" vertical="center"/>
    </xf>
    <xf numFmtId="180" fontId="108" fillId="25" borderId="39" xfId="0" applyNumberFormat="1" applyFont="1" applyFill="1" applyBorder="1" applyAlignment="1">
      <alignment horizontal="center" vertical="center"/>
    </xf>
    <xf numFmtId="0" fontId="23" fillId="31" borderId="16" xfId="0" applyFont="1" applyFill="1" applyBorder="1" applyAlignment="1">
      <alignment horizontal="center"/>
    </xf>
    <xf numFmtId="0" fontId="23" fillId="31" borderId="0" xfId="0" applyFont="1" applyFill="1" applyBorder="1" applyAlignment="1">
      <alignment horizontal="center"/>
    </xf>
    <xf numFmtId="0" fontId="23" fillId="31" borderId="17" xfId="0" applyFont="1" applyFill="1" applyBorder="1" applyAlignment="1">
      <alignment horizontal="center"/>
    </xf>
    <xf numFmtId="180" fontId="23" fillId="31" borderId="16" xfId="0" applyNumberFormat="1" applyFont="1" applyFill="1" applyBorder="1" applyAlignment="1">
      <alignment horizontal="center"/>
    </xf>
    <xf numFmtId="180" fontId="23" fillId="31" borderId="0" xfId="0" applyNumberFormat="1" applyFont="1" applyFill="1" applyBorder="1" applyAlignment="1">
      <alignment horizontal="center"/>
    </xf>
    <xf numFmtId="180" fontId="23" fillId="31" borderId="17" xfId="0" applyNumberFormat="1" applyFont="1" applyFill="1" applyBorder="1" applyAlignment="1">
      <alignment horizontal="center"/>
    </xf>
    <xf numFmtId="0" fontId="126" fillId="30" borderId="11" xfId="0" applyFont="1" applyFill="1" applyBorder="1" applyAlignment="1">
      <alignment horizontal="center" vertical="center" wrapText="1"/>
    </xf>
    <xf numFmtId="0" fontId="127" fillId="30" borderId="11" xfId="0" applyFont="1" applyFill="1" applyBorder="1" applyAlignment="1">
      <alignment horizontal="center" vertical="center" wrapText="1"/>
    </xf>
    <xf numFmtId="0" fontId="84" fillId="25" borderId="21" xfId="0" applyFont="1" applyFill="1" applyBorder="1" applyAlignment="1">
      <alignment horizontal="right" vertical="center" wrapText="1"/>
    </xf>
    <xf numFmtId="0" fontId="84" fillId="25" borderId="22" xfId="0" applyFont="1" applyFill="1" applyBorder="1" applyAlignment="1">
      <alignment horizontal="right" vertical="center" wrapText="1"/>
    </xf>
    <xf numFmtId="0" fontId="84" fillId="25" borderId="22" xfId="0" applyFont="1" applyFill="1" applyBorder="1" applyAlignment="1">
      <alignment horizontal="left" vertical="center" wrapText="1"/>
    </xf>
    <xf numFmtId="0" fontId="84" fillId="25" borderId="23" xfId="0" applyFont="1" applyFill="1" applyBorder="1" applyAlignment="1">
      <alignment horizontal="left" vertical="center" wrapText="1"/>
    </xf>
    <xf numFmtId="0" fontId="55" fillId="2" borderId="16"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3" borderId="16" xfId="0" applyFont="1" applyFill="1" applyBorder="1" applyAlignment="1">
      <alignment horizontal="center" vertical="center" wrapText="1"/>
    </xf>
    <xf numFmtId="0" fontId="29" fillId="33" borderId="0" xfId="0" applyFont="1" applyFill="1" applyBorder="1" applyAlignment="1">
      <alignment horizontal="center" vertical="center" wrapText="1"/>
    </xf>
    <xf numFmtId="0" fontId="29" fillId="33" borderId="17" xfId="0" applyFont="1" applyFill="1" applyBorder="1" applyAlignment="1">
      <alignment horizontal="center" vertical="center" wrapText="1"/>
    </xf>
    <xf numFmtId="0" fontId="32" fillId="0" borderId="10" xfId="53" applyFont="1" applyFill="1" applyBorder="1" applyAlignment="1" applyProtection="1">
      <alignment horizontal="center" vertical="center" wrapText="1"/>
      <protection locked="0"/>
    </xf>
    <xf numFmtId="0" fontId="32" fillId="0" borderId="10" xfId="53" applyFont="1" applyFill="1" applyBorder="1" applyAlignment="1" applyProtection="1">
      <alignment vertical="center" wrapText="1"/>
      <protection locked="0"/>
    </xf>
    <xf numFmtId="0" fontId="34" fillId="26" borderId="24" xfId="53" applyFont="1" applyFill="1" applyBorder="1" applyAlignment="1" applyProtection="1">
      <alignment horizontal="right" vertical="center" wrapText="1"/>
      <protection locked="0"/>
    </xf>
    <xf numFmtId="190" fontId="34" fillId="26" borderId="24" xfId="53" applyNumberFormat="1" applyFont="1" applyFill="1" applyBorder="1" applyAlignment="1" applyProtection="1">
      <alignment horizontal="center" vertical="center" wrapText="1"/>
      <protection locked="0"/>
    </xf>
    <xf numFmtId="0" fontId="24" fillId="37" borderId="24" xfId="0" applyFont="1" applyFill="1" applyBorder="1" applyAlignment="1">
      <alignment horizontal="center" vertical="center"/>
    </xf>
    <xf numFmtId="0" fontId="101" fillId="30" borderId="29" xfId="53" applyFont="1" applyFill="1" applyBorder="1" applyAlignment="1">
      <alignment horizontal="center" vertical="center" wrapText="1"/>
      <protection/>
    </xf>
    <xf numFmtId="0" fontId="101" fillId="30" borderId="26" xfId="53" applyFont="1" applyFill="1" applyBorder="1" applyAlignment="1">
      <alignment horizontal="center" vertical="center" wrapText="1"/>
      <protection/>
    </xf>
    <xf numFmtId="0" fontId="24" fillId="37" borderId="22" xfId="0" applyFont="1" applyFill="1" applyBorder="1" applyAlignment="1">
      <alignment horizontal="center" vertical="center"/>
    </xf>
    <xf numFmtId="0" fontId="105" fillId="30" borderId="27" xfId="53" applyFont="1" applyFill="1" applyBorder="1" applyAlignment="1">
      <alignment horizontal="center" vertical="center"/>
      <protection/>
    </xf>
    <xf numFmtId="0" fontId="105" fillId="30" borderId="24" xfId="53" applyFont="1" applyFill="1" applyBorder="1" applyAlignment="1">
      <alignment horizontal="center" vertical="center"/>
      <protection/>
    </xf>
    <xf numFmtId="0" fontId="101" fillId="30" borderId="11" xfId="53" applyFont="1" applyFill="1" applyBorder="1" applyAlignment="1">
      <alignment horizontal="center" vertical="center" textRotation="90"/>
      <protection/>
    </xf>
    <xf numFmtId="0" fontId="128" fillId="25" borderId="0" xfId="53" applyFont="1" applyFill="1" applyBorder="1" applyAlignment="1" applyProtection="1">
      <alignment horizontal="center" vertical="center" wrapText="1"/>
      <protection locked="0"/>
    </xf>
    <xf numFmtId="0" fontId="34" fillId="30" borderId="0" xfId="53" applyFont="1" applyFill="1" applyBorder="1" applyAlignment="1" applyProtection="1">
      <alignment horizontal="center" vertical="center" wrapText="1"/>
      <protection locked="0"/>
    </xf>
    <xf numFmtId="0" fontId="71" fillId="28" borderId="0" xfId="0" applyFont="1" applyFill="1" applyBorder="1" applyAlignment="1">
      <alignment horizontal="center" vertical="center"/>
    </xf>
    <xf numFmtId="0" fontId="44" fillId="18" borderId="10" xfId="53" applyFont="1" applyFill="1" applyBorder="1" applyAlignment="1" applyProtection="1">
      <alignment horizontal="left" vertical="center" wrapText="1"/>
      <protection locked="0"/>
    </xf>
    <xf numFmtId="0" fontId="30" fillId="25" borderId="12" xfId="53" applyNumberFormat="1" applyFont="1" applyFill="1" applyBorder="1" applyAlignment="1" applyProtection="1">
      <alignment horizontal="left" vertical="center" wrapText="1"/>
      <protection locked="0"/>
    </xf>
    <xf numFmtId="190" fontId="28" fillId="24" borderId="40" xfId="53" applyNumberFormat="1" applyFont="1" applyFill="1" applyBorder="1" applyAlignment="1" applyProtection="1">
      <alignment horizontal="center" vertical="center" wrapText="1"/>
      <protection locked="0"/>
    </xf>
    <xf numFmtId="0" fontId="98" fillId="30" borderId="29" xfId="53" applyFont="1" applyFill="1" applyBorder="1" applyAlignment="1">
      <alignment horizontal="center" vertical="center" wrapText="1"/>
      <protection/>
    </xf>
    <xf numFmtId="0" fontId="98" fillId="30" borderId="26" xfId="53" applyFont="1" applyFill="1" applyBorder="1" applyAlignment="1">
      <alignment horizontal="center" vertical="center" wrapText="1"/>
      <protection/>
    </xf>
    <xf numFmtId="0" fontId="98" fillId="30" borderId="11" xfId="53" applyFont="1" applyFill="1" applyBorder="1" applyAlignment="1">
      <alignment horizontal="center" vertical="center" wrapText="1"/>
      <protection/>
    </xf>
    <xf numFmtId="0" fontId="98" fillId="30" borderId="11" xfId="53" applyFont="1" applyFill="1" applyBorder="1" applyAlignment="1" applyProtection="1">
      <alignment horizontal="center" vertical="center" wrapText="1"/>
      <protection locked="0"/>
    </xf>
    <xf numFmtId="0" fontId="99" fillId="30" borderId="11" xfId="53" applyFont="1" applyFill="1" applyBorder="1" applyAlignment="1">
      <alignment horizontal="center" textRotation="90" wrapText="1"/>
      <protection/>
    </xf>
    <xf numFmtId="0" fontId="99" fillId="30" borderId="29" xfId="53" applyFont="1" applyFill="1" applyBorder="1" applyAlignment="1">
      <alignment horizontal="center" textRotation="90" wrapText="1"/>
      <protection/>
    </xf>
    <xf numFmtId="0" fontId="99" fillId="30" borderId="26" xfId="53" applyFont="1" applyFill="1" applyBorder="1" applyAlignment="1">
      <alignment horizontal="center" textRotation="90" wrapText="1"/>
      <protection/>
    </xf>
    <xf numFmtId="0" fontId="34" fillId="30" borderId="41" xfId="53" applyFont="1" applyFill="1" applyBorder="1" applyAlignment="1" applyProtection="1">
      <alignment horizontal="center" vertical="center" wrapText="1"/>
      <protection locked="0"/>
    </xf>
    <xf numFmtId="0" fontId="25" fillId="18" borderId="10" xfId="53" applyFont="1" applyFill="1" applyBorder="1" applyAlignment="1" applyProtection="1">
      <alignment horizontal="right" vertical="center" wrapText="1"/>
      <protection locked="0"/>
    </xf>
    <xf numFmtId="0" fontId="129" fillId="18" borderId="10" xfId="48" applyFont="1" applyFill="1" applyBorder="1" applyAlignment="1" applyProtection="1">
      <alignment horizontal="left" vertical="center" wrapText="1"/>
      <protection locked="0"/>
    </xf>
    <xf numFmtId="0" fontId="33" fillId="18" borderId="10" xfId="53" applyNumberFormat="1" applyFont="1" applyFill="1" applyBorder="1" applyAlignment="1" applyProtection="1">
      <alignment horizontal="center" vertical="center" wrapText="1"/>
      <protection locked="0"/>
    </xf>
    <xf numFmtId="0" fontId="25" fillId="25" borderId="12" xfId="53" applyFont="1" applyFill="1" applyBorder="1" applyAlignment="1" applyProtection="1">
      <alignment horizontal="right" vertical="center" wrapText="1"/>
      <protection locked="0"/>
    </xf>
    <xf numFmtId="0" fontId="30" fillId="25" borderId="12" xfId="53" applyFont="1" applyFill="1" applyBorder="1" applyAlignment="1" applyProtection="1">
      <alignment horizontal="left" vertical="center" wrapText="1"/>
      <protection locked="0"/>
    </xf>
    <xf numFmtId="0" fontId="30" fillId="18" borderId="10" xfId="53" applyNumberFormat="1" applyFont="1" applyFill="1" applyBorder="1" applyAlignment="1" applyProtection="1">
      <alignment horizontal="left" vertical="center" wrapText="1"/>
      <protection locked="0"/>
    </xf>
    <xf numFmtId="206" fontId="98" fillId="30" borderId="11" xfId="53" applyNumberFormat="1" applyFont="1" applyFill="1" applyBorder="1" applyAlignment="1">
      <alignment horizontal="center" vertical="center" wrapText="1"/>
      <protection/>
    </xf>
    <xf numFmtId="0" fontId="25" fillId="25" borderId="10" xfId="53" applyFont="1" applyFill="1" applyBorder="1" applyAlignment="1" applyProtection="1">
      <alignment horizontal="right" vertical="center" wrapText="1"/>
      <protection locked="0"/>
    </xf>
    <xf numFmtId="0" fontId="104" fillId="25" borderId="10" xfId="53" applyFont="1" applyFill="1" applyBorder="1" applyAlignment="1" applyProtection="1">
      <alignment horizontal="left" vertical="center" wrapText="1"/>
      <protection locked="0"/>
    </xf>
    <xf numFmtId="2" fontId="98" fillId="27" borderId="11" xfId="53" applyNumberFormat="1" applyFont="1" applyFill="1" applyBorder="1" applyAlignment="1" applyProtection="1">
      <alignment horizontal="center" vertical="center" wrapText="1"/>
      <protection locked="0"/>
    </xf>
    <xf numFmtId="0" fontId="28" fillId="0" borderId="0" xfId="53" applyFont="1" applyFill="1" applyAlignment="1" applyProtection="1">
      <alignment horizontal="center" wrapText="1"/>
      <protection locked="0"/>
    </xf>
    <xf numFmtId="0" fontId="28" fillId="0" borderId="0" xfId="53" applyFont="1" applyFill="1" applyAlignment="1" applyProtection="1">
      <alignment horizontal="center" vertical="center" wrapText="1"/>
      <protection locked="0"/>
    </xf>
    <xf numFmtId="0" fontId="28" fillId="25" borderId="12" xfId="53" applyFont="1" applyFill="1" applyBorder="1" applyAlignment="1" applyProtection="1">
      <alignment horizontal="right" vertical="center" wrapText="1"/>
      <protection locked="0"/>
    </xf>
    <xf numFmtId="0" fontId="25" fillId="25" borderId="12" xfId="53" applyFont="1" applyFill="1" applyBorder="1" applyAlignment="1" applyProtection="1">
      <alignment horizontal="right" vertical="center" wrapText="1"/>
      <protection locked="0"/>
    </xf>
    <xf numFmtId="14" fontId="98" fillId="27" borderId="11" xfId="53" applyNumberFormat="1" applyFont="1" applyFill="1" applyBorder="1" applyAlignment="1" applyProtection="1">
      <alignment horizontal="center" vertical="center" wrapText="1"/>
      <protection locked="0"/>
    </xf>
    <xf numFmtId="181" fontId="30" fillId="25" borderId="12" xfId="53" applyNumberFormat="1" applyFont="1" applyFill="1" applyBorder="1" applyAlignment="1" applyProtection="1">
      <alignment horizontal="left" vertical="center" wrapText="1"/>
      <protection locked="0"/>
    </xf>
    <xf numFmtId="0" fontId="98" fillId="27" borderId="11" xfId="53" applyFont="1" applyFill="1" applyBorder="1" applyAlignment="1" applyProtection="1">
      <alignment horizontal="center" vertical="center" wrapText="1"/>
      <protection locked="0"/>
    </xf>
    <xf numFmtId="0" fontId="35" fillId="25" borderId="0" xfId="53" applyFont="1" applyFill="1" applyBorder="1" applyAlignment="1" applyProtection="1">
      <alignment horizontal="center" vertical="center" wrapText="1"/>
      <protection locked="0"/>
    </xf>
    <xf numFmtId="0" fontId="34" fillId="27" borderId="0" xfId="53" applyFont="1" applyFill="1" applyBorder="1" applyAlignment="1" applyProtection="1">
      <alignment horizontal="center" vertical="center" wrapText="1"/>
      <protection locked="0"/>
    </xf>
    <xf numFmtId="190" fontId="25" fillId="24" borderId="40" xfId="53" applyNumberFormat="1" applyFont="1" applyFill="1" applyBorder="1" applyAlignment="1" applyProtection="1">
      <alignment horizontal="center" vertical="center" wrapText="1"/>
      <protection locked="0"/>
    </xf>
    <xf numFmtId="0" fontId="101" fillId="27" borderId="11" xfId="53" applyFont="1" applyFill="1" applyBorder="1" applyAlignment="1" applyProtection="1">
      <alignment horizontal="center" vertical="center" wrapText="1"/>
      <protection locked="0"/>
    </xf>
    <xf numFmtId="0" fontId="130" fillId="25" borderId="10" xfId="48" applyFont="1" applyFill="1" applyBorder="1" applyAlignment="1" applyProtection="1">
      <alignment horizontal="left" vertical="center" wrapText="1"/>
      <protection locked="0"/>
    </xf>
    <xf numFmtId="0" fontId="30" fillId="25" borderId="12" xfId="53" applyFont="1" applyFill="1" applyBorder="1" applyAlignment="1" applyProtection="1">
      <alignment horizontal="left" vertical="center" wrapText="1"/>
      <protection locked="0"/>
    </xf>
    <xf numFmtId="0" fontId="24" fillId="25" borderId="0" xfId="53" applyFont="1" applyFill="1" applyBorder="1" applyAlignment="1" applyProtection="1">
      <alignment horizontal="center" vertical="center" wrapText="1"/>
      <protection locked="0"/>
    </xf>
    <xf numFmtId="0" fontId="32" fillId="27" borderId="41" xfId="53" applyFont="1" applyFill="1" applyBorder="1" applyAlignment="1" applyProtection="1">
      <alignment horizontal="center" vertical="center" wrapText="1"/>
      <protection locked="0"/>
    </xf>
    <xf numFmtId="0" fontId="24" fillId="25" borderId="10" xfId="53" applyFont="1" applyFill="1" applyBorder="1" applyAlignment="1" applyProtection="1">
      <alignment horizontal="right" vertical="center" wrapText="1"/>
      <protection locked="0"/>
    </xf>
    <xf numFmtId="0" fontId="131" fillId="25" borderId="10" xfId="48" applyFont="1" applyFill="1" applyBorder="1" applyAlignment="1" applyProtection="1">
      <alignment horizontal="left" vertical="center" wrapText="1"/>
      <protection locked="0"/>
    </xf>
    <xf numFmtId="0" fontId="89" fillId="25" borderId="10" xfId="53" applyFont="1" applyFill="1" applyBorder="1" applyAlignment="1" applyProtection="1">
      <alignment horizontal="center" vertical="center" wrapText="1"/>
      <protection locked="0"/>
    </xf>
    <xf numFmtId="0" fontId="52" fillId="25" borderId="10" xfId="53" applyFont="1" applyFill="1" applyBorder="1" applyAlignment="1" applyProtection="1">
      <alignment horizontal="right" vertical="center" wrapText="1"/>
      <protection locked="0"/>
    </xf>
    <xf numFmtId="207" fontId="106" fillId="25" borderId="10" xfId="53" applyNumberFormat="1" applyFont="1" applyFill="1" applyBorder="1" applyAlignment="1" applyProtection="1">
      <alignment horizontal="left" vertical="center" wrapText="1"/>
      <protection locked="0"/>
    </xf>
    <xf numFmtId="0" fontId="106" fillId="25" borderId="10" xfId="53" applyFont="1" applyFill="1" applyBorder="1" applyAlignment="1" applyProtection="1">
      <alignment horizontal="left" vertical="center" wrapText="1"/>
      <protection locked="0"/>
    </xf>
    <xf numFmtId="0" fontId="132" fillId="30" borderId="11" xfId="53" applyFont="1" applyFill="1" applyBorder="1" applyAlignment="1">
      <alignment horizontal="center" textRotation="90"/>
      <protection/>
    </xf>
    <xf numFmtId="0" fontId="132" fillId="30" borderId="29" xfId="53" applyFont="1" applyFill="1" applyBorder="1" applyAlignment="1">
      <alignment horizontal="center" vertical="center" wrapText="1"/>
      <protection/>
    </xf>
    <xf numFmtId="0" fontId="132" fillId="30" borderId="26" xfId="53" applyFont="1" applyFill="1" applyBorder="1" applyAlignment="1">
      <alignment horizontal="center" vertical="center" wrapText="1"/>
      <protection/>
    </xf>
    <xf numFmtId="207" fontId="133" fillId="30" borderId="11" xfId="53" applyNumberFormat="1" applyFont="1" applyFill="1" applyBorder="1" applyAlignment="1">
      <alignment horizontal="center" vertical="center"/>
      <protection/>
    </xf>
    <xf numFmtId="0" fontId="24" fillId="25" borderId="12" xfId="53" applyFont="1" applyFill="1" applyBorder="1" applyAlignment="1" applyProtection="1">
      <alignment horizontal="right" vertical="center" wrapText="1"/>
      <protection locked="0"/>
    </xf>
    <xf numFmtId="0" fontId="63" fillId="25" borderId="12" xfId="53" applyFont="1" applyFill="1" applyBorder="1" applyAlignment="1" applyProtection="1">
      <alignment horizontal="left" vertical="center" wrapText="1"/>
      <protection locked="0"/>
    </xf>
    <xf numFmtId="190" fontId="24" fillId="24" borderId="40" xfId="53" applyNumberFormat="1" applyFont="1" applyFill="1" applyBorder="1" applyAlignment="1" applyProtection="1">
      <alignment horizontal="center" vertical="center" wrapText="1"/>
      <protection locked="0"/>
    </xf>
    <xf numFmtId="181" fontId="106" fillId="25" borderId="12" xfId="53" applyNumberFormat="1" applyFont="1" applyFill="1" applyBorder="1" applyAlignment="1" applyProtection="1">
      <alignment horizontal="left" vertical="center" wrapText="1"/>
      <protection locked="0"/>
    </xf>
    <xf numFmtId="2" fontId="133" fillId="30" borderId="11" xfId="53" applyNumberFormat="1" applyFont="1" applyFill="1" applyBorder="1" applyAlignment="1">
      <alignment horizontal="center" vertical="center" textRotation="90" wrapText="1"/>
      <protection/>
    </xf>
    <xf numFmtId="0" fontId="133" fillId="30" borderId="11" xfId="53" applyFont="1" applyFill="1" applyBorder="1" applyAlignment="1">
      <alignment horizontal="center" vertical="center" textRotation="90" wrapText="1"/>
      <protection/>
    </xf>
    <xf numFmtId="0" fontId="108" fillId="30" borderId="11" xfId="53" applyFont="1" applyFill="1" applyBorder="1" applyAlignment="1">
      <alignment horizontal="center" vertical="center"/>
      <protection/>
    </xf>
    <xf numFmtId="49" fontId="133" fillId="30" borderId="11" xfId="53" applyNumberFormat="1" applyFont="1" applyFill="1" applyBorder="1" applyAlignment="1">
      <alignment horizontal="center" vertical="center" textRotation="90" wrapText="1"/>
      <protection/>
    </xf>
    <xf numFmtId="0" fontId="134" fillId="18" borderId="10" xfId="53" applyFont="1" applyFill="1" applyBorder="1" applyAlignment="1" applyProtection="1">
      <alignment horizontal="center" vertical="center" wrapText="1"/>
      <protection locked="0"/>
    </xf>
    <xf numFmtId="203" fontId="104" fillId="25" borderId="10" xfId="53" applyNumberFormat="1" applyFont="1" applyFill="1" applyBorder="1" applyAlignment="1" applyProtection="1">
      <alignment horizontal="left" vertical="center" wrapText="1"/>
      <protection locked="0"/>
    </xf>
    <xf numFmtId="0" fontId="123" fillId="28" borderId="0" xfId="48" applyFont="1" applyFill="1" applyBorder="1" applyAlignment="1" applyProtection="1">
      <alignment horizontal="center" vertical="center"/>
      <protection/>
    </xf>
    <xf numFmtId="22" fontId="106" fillId="28" borderId="0" xfId="48" applyNumberFormat="1" applyFont="1" applyFill="1" applyBorder="1" applyAlignment="1" applyProtection="1">
      <alignment horizontal="center" vertical="center"/>
      <protection/>
    </xf>
    <xf numFmtId="0" fontId="52" fillId="33" borderId="11" xfId="0" applyFont="1" applyFill="1" applyBorder="1" applyAlignment="1">
      <alignment horizontal="center" vertical="center"/>
    </xf>
    <xf numFmtId="0" fontId="52" fillId="33" borderId="27" xfId="0" applyFont="1" applyFill="1" applyBorder="1" applyAlignment="1">
      <alignment horizontal="center" vertical="center"/>
    </xf>
    <xf numFmtId="0" fontId="52" fillId="33" borderId="28" xfId="0" applyFont="1" applyFill="1" applyBorder="1" applyAlignment="1">
      <alignment horizontal="center" vertical="center"/>
    </xf>
    <xf numFmtId="0" fontId="106" fillId="34" borderId="0" xfId="48" applyFont="1" applyFill="1" applyBorder="1" applyAlignment="1" applyProtection="1">
      <alignment horizontal="center" vertical="center"/>
      <protection/>
    </xf>
    <xf numFmtId="0" fontId="123" fillId="34" borderId="22" xfId="0" applyFont="1" applyFill="1" applyBorder="1" applyAlignment="1">
      <alignment horizontal="center" vertical="center"/>
    </xf>
    <xf numFmtId="0" fontId="135" fillId="25" borderId="0" xfId="53" applyFont="1" applyFill="1" applyBorder="1" applyAlignment="1" applyProtection="1">
      <alignment horizontal="center" vertical="center" wrapText="1"/>
      <protection locked="0"/>
    </xf>
    <xf numFmtId="0" fontId="92" fillId="30" borderId="0" xfId="53" applyFont="1" applyFill="1" applyBorder="1" applyAlignment="1" applyProtection="1">
      <alignment horizontal="center" vertical="center" wrapText="1"/>
      <protection locked="0"/>
    </xf>
    <xf numFmtId="0" fontId="52" fillId="35"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52" fillId="33" borderId="27" xfId="0" applyFont="1" applyFill="1" applyBorder="1" applyAlignment="1">
      <alignment horizontal="center" vertical="center" wrapText="1"/>
    </xf>
    <xf numFmtId="0" fontId="52" fillId="33" borderId="28" xfId="0" applyFont="1" applyFill="1" applyBorder="1" applyAlignment="1">
      <alignment horizontal="center"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prü 3" xfId="50"/>
    <cellStyle name="Köprü 4" xfId="51"/>
    <cellStyle name="Kötü" xfId="52"/>
    <cellStyle name="Normal 2" xfId="53"/>
    <cellStyle name="Not" xfId="54"/>
    <cellStyle name="Nötr" xfId="55"/>
    <cellStyle name="Currency" xfId="56"/>
    <cellStyle name="Currency [0]" xfId="57"/>
    <cellStyle name="Toplam" xfId="58"/>
    <cellStyle name="Uyarı Metni" xfId="59"/>
    <cellStyle name="Vurgu1" xfId="60"/>
    <cellStyle name="Vurgu2" xfId="61"/>
    <cellStyle name="Vurgu3" xfId="62"/>
    <cellStyle name="Vurgu4" xfId="63"/>
    <cellStyle name="Vurgu5" xfId="64"/>
    <cellStyle name="Vurgu6" xfId="65"/>
    <cellStyle name="Percent" xfId="66"/>
  </cellStyles>
  <dxfs count="1">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247650</xdr:colOff>
      <xdr:row>2</xdr:row>
      <xdr:rowOff>171450</xdr:rowOff>
    </xdr:from>
    <xdr:to>
      <xdr:col>5</xdr:col>
      <xdr:colOff>495300</xdr:colOff>
      <xdr:row>8</xdr:row>
      <xdr:rowOff>0</xdr:rowOff>
    </xdr:to>
    <xdr:pic>
      <xdr:nvPicPr>
        <xdr:cNvPr id="1" name="Resim 1"/>
        <xdr:cNvPicPr preferRelativeResize="1">
          <a:picLocks noChangeAspect="0"/>
        </xdr:cNvPicPr>
      </xdr:nvPicPr>
      <xdr:blipFill>
        <a:blip r:embed="rId1"/>
        <a:stretch>
          <a:fillRect/>
        </a:stretch>
      </xdr:blipFill>
      <xdr:spPr>
        <a:xfrm>
          <a:off x="2657475" y="1809750"/>
          <a:ext cx="800100" cy="819150"/>
        </a:xfrm>
        <a:prstGeom prst="rect">
          <a:avLst/>
        </a:prstGeom>
        <a:noFill/>
        <a:ln w="9525" cmpd="sng">
          <a:noFill/>
        </a:ln>
      </xdr:spPr>
    </xdr:pic>
    <xdr:clientData/>
  </xdr:twoCellAnchor>
  <xdr:twoCellAnchor>
    <xdr:from>
      <xdr:col>0</xdr:col>
      <xdr:colOff>295275</xdr:colOff>
      <xdr:row>19</xdr:row>
      <xdr:rowOff>371475</xdr:rowOff>
    </xdr:from>
    <xdr:to>
      <xdr:col>1</xdr:col>
      <xdr:colOff>266700</xdr:colOff>
      <xdr:row>21</xdr:row>
      <xdr:rowOff>180975</xdr:rowOff>
    </xdr:to>
    <xdr:grpSp>
      <xdr:nvGrpSpPr>
        <xdr:cNvPr id="2" name="5 Grup"/>
        <xdr:cNvGrpSpPr>
          <a:grpSpLocks/>
        </xdr:cNvGrpSpPr>
      </xdr:nvGrpSpPr>
      <xdr:grpSpPr>
        <a:xfrm>
          <a:off x="295275" y="7867650"/>
          <a:ext cx="723900" cy="704850"/>
          <a:chOff x="254794" y="7798490"/>
          <a:chExt cx="523770" cy="541683"/>
        </a:xfrm>
        <a:solidFill>
          <a:srgbClr val="FFFFFF"/>
        </a:solidFill>
      </xdr:grpSpPr>
      <xdr:sp>
        <xdr:nvSpPr>
          <xdr:cNvPr id="3"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Resim 1"/>
          <xdr:cNvPicPr preferRelativeResize="1">
            <a:picLocks noChangeAspect="0"/>
          </xdr:cNvPicPr>
        </xdr:nvPicPr>
        <xdr:blipFill>
          <a:blip r:embed="rId2"/>
          <a:stretch>
            <a:fillRect/>
          </a:stretch>
        </xdr:blipFill>
        <xdr:spPr>
          <a:xfrm>
            <a:off x="376178" y="7934317"/>
            <a:ext cx="273801" cy="278560"/>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1266825</xdr:colOff>
      <xdr:row>0</xdr:row>
      <xdr:rowOff>133350</xdr:rowOff>
    </xdr:from>
    <xdr:to>
      <xdr:col>14</xdr:col>
      <xdr:colOff>361950</xdr:colOff>
      <xdr:row>2</xdr:row>
      <xdr:rowOff>19050</xdr:rowOff>
    </xdr:to>
    <xdr:pic>
      <xdr:nvPicPr>
        <xdr:cNvPr id="1" name="Resim 1"/>
        <xdr:cNvPicPr preferRelativeResize="1">
          <a:picLocks noChangeAspect="0"/>
        </xdr:cNvPicPr>
      </xdr:nvPicPr>
      <xdr:blipFill>
        <a:blip r:embed="rId1"/>
        <a:stretch>
          <a:fillRect/>
        </a:stretch>
      </xdr:blipFill>
      <xdr:spPr>
        <a:xfrm>
          <a:off x="11153775" y="133350"/>
          <a:ext cx="819150" cy="8191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457200</xdr:colOff>
      <xdr:row>0</xdr:row>
      <xdr:rowOff>76200</xdr:rowOff>
    </xdr:from>
    <xdr:to>
      <xdr:col>15</xdr:col>
      <xdr:colOff>133350</xdr:colOff>
      <xdr:row>1</xdr:row>
      <xdr:rowOff>276225</xdr:rowOff>
    </xdr:to>
    <xdr:pic>
      <xdr:nvPicPr>
        <xdr:cNvPr id="1" name="Resim 1"/>
        <xdr:cNvPicPr preferRelativeResize="1">
          <a:picLocks noChangeAspect="0"/>
        </xdr:cNvPicPr>
      </xdr:nvPicPr>
      <xdr:blipFill>
        <a:blip r:embed="rId1"/>
        <a:stretch>
          <a:fillRect/>
        </a:stretch>
      </xdr:blipFill>
      <xdr:spPr>
        <a:xfrm>
          <a:off x="11334750" y="76200"/>
          <a:ext cx="971550" cy="8191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0</xdr:row>
      <xdr:rowOff>228600</xdr:rowOff>
    </xdr:from>
    <xdr:to>
      <xdr:col>22</xdr:col>
      <xdr:colOff>542925</xdr:colOff>
      <xdr:row>2</xdr:row>
      <xdr:rowOff>85725</xdr:rowOff>
    </xdr:to>
    <xdr:pic>
      <xdr:nvPicPr>
        <xdr:cNvPr id="1" name="Resim 1"/>
        <xdr:cNvPicPr preferRelativeResize="1">
          <a:picLocks noChangeAspect="0"/>
        </xdr:cNvPicPr>
      </xdr:nvPicPr>
      <xdr:blipFill>
        <a:blip r:embed="rId1"/>
        <a:stretch>
          <a:fillRect/>
        </a:stretch>
      </xdr:blipFill>
      <xdr:spPr>
        <a:xfrm>
          <a:off x="20326350" y="228600"/>
          <a:ext cx="11144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123825</xdr:rowOff>
    </xdr:from>
    <xdr:to>
      <xdr:col>11</xdr:col>
      <xdr:colOff>428625</xdr:colOff>
      <xdr:row>0</xdr:row>
      <xdr:rowOff>590550</xdr:rowOff>
    </xdr:to>
    <xdr:pic>
      <xdr:nvPicPr>
        <xdr:cNvPr id="1" name="Resim 1"/>
        <xdr:cNvPicPr preferRelativeResize="1">
          <a:picLocks noChangeAspect="0"/>
        </xdr:cNvPicPr>
      </xdr:nvPicPr>
      <xdr:blipFill>
        <a:blip r:embed="rId1"/>
        <a:stretch>
          <a:fillRect/>
        </a:stretch>
      </xdr:blipFill>
      <xdr:spPr>
        <a:xfrm>
          <a:off x="7572375" y="123825"/>
          <a:ext cx="428625"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429875" y="66675"/>
          <a:ext cx="1219200"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144125" y="66675"/>
          <a:ext cx="971550"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1352550</xdr:colOff>
      <xdr:row>0</xdr:row>
      <xdr:rowOff>66675</xdr:rowOff>
    </xdr:from>
    <xdr:to>
      <xdr:col>14</xdr:col>
      <xdr:colOff>533400</xdr:colOff>
      <xdr:row>2</xdr:row>
      <xdr:rowOff>47625</xdr:rowOff>
    </xdr:to>
    <xdr:pic>
      <xdr:nvPicPr>
        <xdr:cNvPr id="1" name="Resim 1"/>
        <xdr:cNvPicPr preferRelativeResize="1">
          <a:picLocks noChangeAspect="0"/>
        </xdr:cNvPicPr>
      </xdr:nvPicPr>
      <xdr:blipFill>
        <a:blip r:embed="rId1"/>
        <a:stretch>
          <a:fillRect/>
        </a:stretch>
      </xdr:blipFill>
      <xdr:spPr>
        <a:xfrm>
          <a:off x="10258425" y="66675"/>
          <a:ext cx="97155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695325</xdr:colOff>
      <xdr:row>0</xdr:row>
      <xdr:rowOff>142875</xdr:rowOff>
    </xdr:from>
    <xdr:to>
      <xdr:col>14</xdr:col>
      <xdr:colOff>76200</xdr:colOff>
      <xdr:row>2</xdr:row>
      <xdr:rowOff>19050</xdr:rowOff>
    </xdr:to>
    <xdr:pic>
      <xdr:nvPicPr>
        <xdr:cNvPr id="1" name="Resim 1"/>
        <xdr:cNvPicPr preferRelativeResize="1">
          <a:picLocks noChangeAspect="0"/>
        </xdr:cNvPicPr>
      </xdr:nvPicPr>
      <xdr:blipFill>
        <a:blip r:embed="rId1"/>
        <a:stretch>
          <a:fillRect/>
        </a:stretch>
      </xdr:blipFill>
      <xdr:spPr>
        <a:xfrm>
          <a:off x="10991850" y="142875"/>
          <a:ext cx="809625" cy="819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1381125</xdr:colOff>
      <xdr:row>0</xdr:row>
      <xdr:rowOff>0</xdr:rowOff>
    </xdr:from>
    <xdr:to>
      <xdr:col>13</xdr:col>
      <xdr:colOff>2343150</xdr:colOff>
      <xdr:row>1</xdr:row>
      <xdr:rowOff>238125</xdr:rowOff>
    </xdr:to>
    <xdr:pic>
      <xdr:nvPicPr>
        <xdr:cNvPr id="1" name="Resim 1"/>
        <xdr:cNvPicPr preferRelativeResize="1">
          <a:picLocks noChangeAspect="0"/>
        </xdr:cNvPicPr>
      </xdr:nvPicPr>
      <xdr:blipFill>
        <a:blip r:embed="rId1"/>
        <a:stretch>
          <a:fillRect/>
        </a:stretch>
      </xdr:blipFill>
      <xdr:spPr>
        <a:xfrm>
          <a:off x="11039475" y="0"/>
          <a:ext cx="962025" cy="876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2171700</xdr:colOff>
      <xdr:row>0</xdr:row>
      <xdr:rowOff>66675</xdr:rowOff>
    </xdr:from>
    <xdr:to>
      <xdr:col>14</xdr:col>
      <xdr:colOff>485775</xdr:colOff>
      <xdr:row>1</xdr:row>
      <xdr:rowOff>304800</xdr:rowOff>
    </xdr:to>
    <xdr:pic>
      <xdr:nvPicPr>
        <xdr:cNvPr id="1" name="Resim 1"/>
        <xdr:cNvPicPr preferRelativeResize="1">
          <a:picLocks noChangeAspect="0"/>
        </xdr:cNvPicPr>
      </xdr:nvPicPr>
      <xdr:blipFill>
        <a:blip r:embed="rId1"/>
        <a:stretch>
          <a:fillRect/>
        </a:stretch>
      </xdr:blipFill>
      <xdr:spPr>
        <a:xfrm>
          <a:off x="11830050" y="66675"/>
          <a:ext cx="962025" cy="876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95250</xdr:colOff>
      <xdr:row>0</xdr:row>
      <xdr:rowOff>95250</xdr:rowOff>
    </xdr:from>
    <xdr:to>
      <xdr:col>67</xdr:col>
      <xdr:colOff>0</xdr:colOff>
      <xdr:row>1</xdr:row>
      <xdr:rowOff>381000</xdr:rowOff>
    </xdr:to>
    <xdr:pic>
      <xdr:nvPicPr>
        <xdr:cNvPr id="1" name="Resim 1"/>
        <xdr:cNvPicPr preferRelativeResize="1">
          <a:picLocks noChangeAspect="0"/>
        </xdr:cNvPicPr>
      </xdr:nvPicPr>
      <xdr:blipFill>
        <a:blip r:embed="rId1"/>
        <a:stretch>
          <a:fillRect/>
        </a:stretch>
      </xdr:blipFill>
      <xdr:spPr>
        <a:xfrm>
          <a:off x="27993975" y="95250"/>
          <a:ext cx="1524000"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GHFCB06U\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dir%20Yilmaz\AppData\Local\Microsoft\Windows\Temporary%20Internet%20Files\Content.IE5\GHFCB06U\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30"/>
  <sheetViews>
    <sheetView view="pageBreakPreview" zoomScale="112" zoomScaleSheetLayoutView="112" zoomScalePageLayoutView="0" workbookViewId="0" topLeftCell="A14">
      <selection activeCell="O20" sqref="N20:O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6"/>
      <c r="B1" s="147"/>
      <c r="C1" s="147"/>
      <c r="D1" s="147"/>
      <c r="E1" s="147"/>
      <c r="F1" s="147"/>
      <c r="G1" s="147"/>
      <c r="H1" s="147"/>
      <c r="I1" s="147"/>
      <c r="J1" s="147"/>
      <c r="K1" s="148"/>
    </row>
    <row r="2" spans="1:11" ht="116.25" customHeight="1">
      <c r="A2" s="383" t="s">
        <v>278</v>
      </c>
      <c r="B2" s="384"/>
      <c r="C2" s="384"/>
      <c r="D2" s="384"/>
      <c r="E2" s="384"/>
      <c r="F2" s="384"/>
      <c r="G2" s="384"/>
      <c r="H2" s="384"/>
      <c r="I2" s="384"/>
      <c r="J2" s="384"/>
      <c r="K2" s="385"/>
    </row>
    <row r="3" spans="1:11" ht="14.25">
      <c r="A3" s="149"/>
      <c r="B3" s="150"/>
      <c r="C3" s="150"/>
      <c r="D3" s="150"/>
      <c r="E3" s="150"/>
      <c r="F3" s="150"/>
      <c r="G3" s="150"/>
      <c r="H3" s="150"/>
      <c r="I3" s="150"/>
      <c r="J3" s="150"/>
      <c r="K3" s="151"/>
    </row>
    <row r="4" spans="1:11" ht="12.75">
      <c r="A4" s="152"/>
      <c r="B4" s="153"/>
      <c r="C4" s="153"/>
      <c r="D4" s="153"/>
      <c r="E4" s="153"/>
      <c r="F4" s="153"/>
      <c r="G4" s="153"/>
      <c r="H4" s="153"/>
      <c r="I4" s="153"/>
      <c r="J4" s="153"/>
      <c r="K4" s="154"/>
    </row>
    <row r="5" spans="1:11" ht="12.75">
      <c r="A5" s="152"/>
      <c r="B5" s="153"/>
      <c r="C5" s="153"/>
      <c r="D5" s="153"/>
      <c r="E5" s="153"/>
      <c r="F5" s="153"/>
      <c r="G5" s="153"/>
      <c r="H5" s="153"/>
      <c r="I5" s="153"/>
      <c r="J5" s="153"/>
      <c r="K5" s="154"/>
    </row>
    <row r="6" spans="1:11" ht="12.75">
      <c r="A6" s="152"/>
      <c r="B6" s="153"/>
      <c r="C6" s="153"/>
      <c r="D6" s="153"/>
      <c r="E6" s="153"/>
      <c r="F6" s="153"/>
      <c r="G6" s="153"/>
      <c r="H6" s="153"/>
      <c r="I6" s="153"/>
      <c r="J6" s="153"/>
      <c r="K6" s="154"/>
    </row>
    <row r="7" spans="1:11" ht="12.75">
      <c r="A7" s="152"/>
      <c r="B7" s="153"/>
      <c r="C7" s="153"/>
      <c r="D7" s="153"/>
      <c r="E7" s="153"/>
      <c r="F7" s="153"/>
      <c r="G7" s="153"/>
      <c r="H7" s="153"/>
      <c r="I7" s="153"/>
      <c r="J7" s="153"/>
      <c r="K7" s="154"/>
    </row>
    <row r="8" spans="1:11" ht="12.75">
      <c r="A8" s="152"/>
      <c r="B8" s="153"/>
      <c r="C8" s="153"/>
      <c r="D8" s="153"/>
      <c r="E8" s="153"/>
      <c r="F8" s="153"/>
      <c r="G8" s="153"/>
      <c r="H8" s="153"/>
      <c r="I8" s="153"/>
      <c r="J8" s="153"/>
      <c r="K8" s="154"/>
    </row>
    <row r="9" spans="1:11" ht="12.75">
      <c r="A9" s="152"/>
      <c r="B9" s="153"/>
      <c r="C9" s="153"/>
      <c r="D9" s="153"/>
      <c r="E9" s="153"/>
      <c r="F9" s="153"/>
      <c r="G9" s="153"/>
      <c r="H9" s="153"/>
      <c r="I9" s="153"/>
      <c r="J9" s="153"/>
      <c r="K9" s="154"/>
    </row>
    <row r="10" spans="1:11" ht="12.75">
      <c r="A10" s="152"/>
      <c r="B10" s="153"/>
      <c r="C10" s="153"/>
      <c r="D10" s="153"/>
      <c r="E10" s="153"/>
      <c r="F10" s="153"/>
      <c r="G10" s="153"/>
      <c r="H10" s="153"/>
      <c r="I10" s="153"/>
      <c r="J10" s="153"/>
      <c r="K10" s="154"/>
    </row>
    <row r="11" spans="1:11" ht="12.75">
      <c r="A11" s="152"/>
      <c r="B11" s="153"/>
      <c r="C11" s="153"/>
      <c r="D11" s="153"/>
      <c r="E11" s="153"/>
      <c r="F11" s="153"/>
      <c r="G11" s="153"/>
      <c r="H11" s="153"/>
      <c r="I11" s="153"/>
      <c r="J11" s="153"/>
      <c r="K11" s="154"/>
    </row>
    <row r="12" spans="1:11" ht="51.75" customHeight="1">
      <c r="A12" s="400"/>
      <c r="B12" s="401"/>
      <c r="C12" s="401"/>
      <c r="D12" s="401"/>
      <c r="E12" s="401"/>
      <c r="F12" s="401"/>
      <c r="G12" s="401"/>
      <c r="H12" s="401"/>
      <c r="I12" s="401"/>
      <c r="J12" s="401"/>
      <c r="K12" s="402"/>
    </row>
    <row r="13" spans="1:11" ht="71.25" customHeight="1">
      <c r="A13" s="386"/>
      <c r="B13" s="387"/>
      <c r="C13" s="387"/>
      <c r="D13" s="387"/>
      <c r="E13" s="387"/>
      <c r="F13" s="387"/>
      <c r="G13" s="387"/>
      <c r="H13" s="387"/>
      <c r="I13" s="387"/>
      <c r="J13" s="387"/>
      <c r="K13" s="388"/>
    </row>
    <row r="14" spans="1:11" ht="72" customHeight="1">
      <c r="A14" s="392" t="str">
        <f>F19</f>
        <v>Süper Lig 1.Kademe Yarışmaları</v>
      </c>
      <c r="B14" s="393"/>
      <c r="C14" s="393"/>
      <c r="D14" s="393"/>
      <c r="E14" s="393"/>
      <c r="F14" s="393"/>
      <c r="G14" s="393"/>
      <c r="H14" s="393"/>
      <c r="I14" s="393"/>
      <c r="J14" s="393"/>
      <c r="K14" s="394"/>
    </row>
    <row r="15" spans="1:11" ht="51.75" customHeight="1">
      <c r="A15" s="389"/>
      <c r="B15" s="390"/>
      <c r="C15" s="390"/>
      <c r="D15" s="390"/>
      <c r="E15" s="390"/>
      <c r="F15" s="390"/>
      <c r="G15" s="390"/>
      <c r="H15" s="390"/>
      <c r="I15" s="390"/>
      <c r="J15" s="390"/>
      <c r="K15" s="391"/>
    </row>
    <row r="16" spans="1:11" ht="12.75">
      <c r="A16" s="152"/>
      <c r="B16" s="153"/>
      <c r="C16" s="153"/>
      <c r="D16" s="153"/>
      <c r="E16" s="153"/>
      <c r="F16" s="153"/>
      <c r="G16" s="153"/>
      <c r="H16" s="153"/>
      <c r="I16" s="153"/>
      <c r="J16" s="153"/>
      <c r="K16" s="154"/>
    </row>
    <row r="17" spans="1:11" ht="25.5">
      <c r="A17" s="403"/>
      <c r="B17" s="404"/>
      <c r="C17" s="404"/>
      <c r="D17" s="404"/>
      <c r="E17" s="404"/>
      <c r="F17" s="404"/>
      <c r="G17" s="404"/>
      <c r="H17" s="404"/>
      <c r="I17" s="404"/>
      <c r="J17" s="404"/>
      <c r="K17" s="405"/>
    </row>
    <row r="18" spans="1:11" ht="24.75" customHeight="1">
      <c r="A18" s="397" t="s">
        <v>49</v>
      </c>
      <c r="B18" s="398"/>
      <c r="C18" s="398"/>
      <c r="D18" s="398"/>
      <c r="E18" s="398"/>
      <c r="F18" s="398"/>
      <c r="G18" s="398"/>
      <c r="H18" s="398"/>
      <c r="I18" s="398"/>
      <c r="J18" s="398"/>
      <c r="K18" s="399"/>
    </row>
    <row r="19" spans="1:11" s="35" customFormat="1" ht="35.25" customHeight="1">
      <c r="A19" s="374" t="s">
        <v>45</v>
      </c>
      <c r="B19" s="375"/>
      <c r="C19" s="375"/>
      <c r="D19" s="375"/>
      <c r="E19" s="376"/>
      <c r="F19" s="363" t="s">
        <v>283</v>
      </c>
      <c r="G19" s="364"/>
      <c r="H19" s="364"/>
      <c r="I19" s="364"/>
      <c r="J19" s="364"/>
      <c r="K19" s="365"/>
    </row>
    <row r="20" spans="1:11" s="35" customFormat="1" ht="35.25" customHeight="1">
      <c r="A20" s="377" t="s">
        <v>46</v>
      </c>
      <c r="B20" s="378"/>
      <c r="C20" s="378"/>
      <c r="D20" s="378"/>
      <c r="E20" s="379"/>
      <c r="F20" s="363" t="s">
        <v>276</v>
      </c>
      <c r="G20" s="364"/>
      <c r="H20" s="364"/>
      <c r="I20" s="364"/>
      <c r="J20" s="364"/>
      <c r="K20" s="365"/>
    </row>
    <row r="21" spans="1:11" s="35" customFormat="1" ht="35.25" customHeight="1">
      <c r="A21" s="377" t="s">
        <v>47</v>
      </c>
      <c r="B21" s="378"/>
      <c r="C21" s="378"/>
      <c r="D21" s="378"/>
      <c r="E21" s="379"/>
      <c r="F21" s="363" t="s">
        <v>590</v>
      </c>
      <c r="G21" s="364"/>
      <c r="H21" s="364"/>
      <c r="I21" s="364"/>
      <c r="J21" s="364"/>
      <c r="K21" s="365"/>
    </row>
    <row r="22" spans="1:11" s="35" customFormat="1" ht="35.25" customHeight="1">
      <c r="A22" s="377" t="s">
        <v>48</v>
      </c>
      <c r="B22" s="378"/>
      <c r="C22" s="378"/>
      <c r="D22" s="378"/>
      <c r="E22" s="379"/>
      <c r="F22" s="363" t="s">
        <v>277</v>
      </c>
      <c r="G22" s="364"/>
      <c r="H22" s="364"/>
      <c r="I22" s="364"/>
      <c r="J22" s="364"/>
      <c r="K22" s="365"/>
    </row>
    <row r="23" spans="1:11" s="35" customFormat="1" ht="35.25" customHeight="1">
      <c r="A23" s="380" t="s">
        <v>50</v>
      </c>
      <c r="B23" s="381"/>
      <c r="C23" s="381"/>
      <c r="D23" s="381"/>
      <c r="E23" s="382"/>
      <c r="F23" s="155"/>
      <c r="G23" s="156"/>
      <c r="H23" s="156"/>
      <c r="I23" s="156"/>
      <c r="J23" s="156"/>
      <c r="K23" s="157"/>
    </row>
    <row r="24" spans="1:11" ht="15.75">
      <c r="A24" s="395"/>
      <c r="B24" s="396"/>
      <c r="C24" s="396"/>
      <c r="D24" s="396"/>
      <c r="E24" s="396"/>
      <c r="F24" s="366"/>
      <c r="G24" s="366"/>
      <c r="H24" s="366"/>
      <c r="I24" s="366"/>
      <c r="J24" s="366"/>
      <c r="K24" s="367"/>
    </row>
    <row r="25" spans="1:11" ht="20.25">
      <c r="A25" s="371"/>
      <c r="B25" s="372"/>
      <c r="C25" s="372"/>
      <c r="D25" s="372"/>
      <c r="E25" s="372"/>
      <c r="F25" s="372"/>
      <c r="G25" s="372"/>
      <c r="H25" s="372"/>
      <c r="I25" s="372"/>
      <c r="J25" s="372"/>
      <c r="K25" s="373"/>
    </row>
    <row r="26" spans="1:11" ht="12.75">
      <c r="A26" s="152"/>
      <c r="B26" s="153"/>
      <c r="C26" s="153"/>
      <c r="D26" s="153"/>
      <c r="E26" s="153"/>
      <c r="F26" s="153"/>
      <c r="G26" s="153"/>
      <c r="H26" s="153"/>
      <c r="I26" s="153"/>
      <c r="J26" s="153"/>
      <c r="K26" s="154"/>
    </row>
    <row r="27" spans="1:11" ht="20.25">
      <c r="A27" s="368"/>
      <c r="B27" s="369"/>
      <c r="C27" s="369"/>
      <c r="D27" s="369"/>
      <c r="E27" s="369"/>
      <c r="F27" s="369"/>
      <c r="G27" s="369"/>
      <c r="H27" s="369"/>
      <c r="I27" s="369"/>
      <c r="J27" s="369"/>
      <c r="K27" s="370"/>
    </row>
    <row r="28" spans="1:11" ht="12.75">
      <c r="A28" s="152"/>
      <c r="B28" s="153"/>
      <c r="C28" s="153"/>
      <c r="D28" s="153"/>
      <c r="E28" s="153"/>
      <c r="F28" s="153"/>
      <c r="G28" s="153"/>
      <c r="H28" s="153"/>
      <c r="I28" s="153"/>
      <c r="J28" s="153"/>
      <c r="K28" s="154"/>
    </row>
    <row r="29" spans="1:11" ht="12.75">
      <c r="A29" s="152"/>
      <c r="B29" s="153"/>
      <c r="C29" s="153"/>
      <c r="D29" s="153"/>
      <c r="E29" s="153"/>
      <c r="F29" s="153"/>
      <c r="G29" s="153"/>
      <c r="H29" s="153"/>
      <c r="I29" s="153"/>
      <c r="J29" s="153"/>
      <c r="K29" s="154"/>
    </row>
    <row r="30" spans="1:11" ht="12.75">
      <c r="A30" s="158"/>
      <c r="B30" s="159"/>
      <c r="C30" s="159"/>
      <c r="D30" s="159"/>
      <c r="E30" s="159"/>
      <c r="F30" s="159"/>
      <c r="G30" s="159"/>
      <c r="H30" s="159"/>
      <c r="I30" s="159"/>
      <c r="J30" s="159"/>
      <c r="K30" s="160"/>
    </row>
  </sheetData>
  <sheetProtection/>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U86"/>
  <sheetViews>
    <sheetView view="pageBreakPreview" zoomScale="90" zoomScaleSheetLayoutView="90" zoomScalePageLayoutView="0" workbookViewId="0" topLeftCell="A1">
      <selection activeCell="G13" sqref="G13"/>
    </sheetView>
  </sheetViews>
  <sheetFormatPr defaultColWidth="9.140625" defaultRowHeight="12.75"/>
  <cols>
    <col min="1" max="1" width="4.8515625" style="27" customWidth="1"/>
    <col min="2" max="2" width="10.00390625" style="27" bestFit="1" customWidth="1"/>
    <col min="3" max="3" width="14.421875" style="20" customWidth="1"/>
    <col min="4" max="4" width="22.140625" style="53" customWidth="1"/>
    <col min="5" max="5" width="32.8515625" style="53" customWidth="1"/>
    <col min="6" max="6" width="9.28125" style="174" customWidth="1"/>
    <col min="7" max="7" width="7.57421875" style="28" customWidth="1"/>
    <col min="8" max="8" width="2.140625" style="20" customWidth="1"/>
    <col min="9" max="9" width="4.421875" style="27" customWidth="1"/>
    <col min="10" max="10" width="6.140625" style="27" hidden="1" customWidth="1"/>
    <col min="11" max="11" width="6.57421875" style="27" customWidth="1"/>
    <col min="12" max="12" width="11.57421875" style="29" customWidth="1"/>
    <col min="13" max="13" width="19.00390625" style="57" bestFit="1" customWidth="1"/>
    <col min="14" max="14" width="39.7109375" style="57" bestFit="1" customWidth="1"/>
    <col min="15" max="15" width="9.57421875" style="174" customWidth="1"/>
    <col min="16" max="16" width="7.7109375" style="20" customWidth="1"/>
    <col min="17" max="17" width="5.7109375" style="20" customWidth="1"/>
    <col min="18" max="19" width="9.140625" style="20" customWidth="1"/>
    <col min="20" max="20" width="9.140625" style="249" hidden="1" customWidth="1"/>
    <col min="21" max="21" width="9.140625" style="247" hidden="1" customWidth="1"/>
    <col min="22" max="16384" width="9.140625" style="20" customWidth="1"/>
  </cols>
  <sheetData>
    <row r="1" spans="1:21" s="9" customFormat="1" ht="50.25" customHeight="1">
      <c r="A1" s="432" t="str">
        <f>('YARIŞMA BİLGİLERİ'!A2)</f>
        <v>Türkiye Atletizm Federasyonu
Ankara Atletizm İl Temsilciliği</v>
      </c>
      <c r="B1" s="432"/>
      <c r="C1" s="432"/>
      <c r="D1" s="432"/>
      <c r="E1" s="432"/>
      <c r="F1" s="432"/>
      <c r="G1" s="432"/>
      <c r="H1" s="432"/>
      <c r="I1" s="432"/>
      <c r="J1" s="432"/>
      <c r="K1" s="432"/>
      <c r="L1" s="432"/>
      <c r="M1" s="432"/>
      <c r="N1" s="432"/>
      <c r="O1" s="432"/>
      <c r="P1" s="432"/>
      <c r="T1" s="248">
        <v>41514</v>
      </c>
      <c r="U1" s="244">
        <v>100</v>
      </c>
    </row>
    <row r="2" spans="1:21" s="9" customFormat="1" ht="24.75" customHeight="1">
      <c r="A2" s="445" t="str">
        <f>'YARIŞMA BİLGİLERİ'!F19</f>
        <v>Süper Lig 1.Kademe Yarışmaları</v>
      </c>
      <c r="B2" s="445"/>
      <c r="C2" s="445"/>
      <c r="D2" s="445"/>
      <c r="E2" s="445"/>
      <c r="F2" s="445"/>
      <c r="G2" s="445"/>
      <c r="H2" s="445"/>
      <c r="I2" s="445"/>
      <c r="J2" s="445"/>
      <c r="K2" s="445"/>
      <c r="L2" s="445"/>
      <c r="M2" s="445"/>
      <c r="N2" s="445"/>
      <c r="O2" s="445"/>
      <c r="P2" s="445"/>
      <c r="T2" s="248">
        <v>41564</v>
      </c>
      <c r="U2" s="244">
        <v>99</v>
      </c>
    </row>
    <row r="3" spans="1:21" s="11" customFormat="1" ht="29.25" customHeight="1">
      <c r="A3" s="446" t="s">
        <v>57</v>
      </c>
      <c r="B3" s="446"/>
      <c r="C3" s="446"/>
      <c r="D3" s="447" t="str">
        <f>'YARIŞMA PROGRAMI'!C14</f>
        <v>5000 Metre</v>
      </c>
      <c r="E3" s="447"/>
      <c r="F3" s="448"/>
      <c r="G3" s="448"/>
      <c r="H3" s="10"/>
      <c r="I3" s="435"/>
      <c r="J3" s="435"/>
      <c r="K3" s="435"/>
      <c r="L3" s="435"/>
      <c r="M3" s="241" t="s">
        <v>202</v>
      </c>
      <c r="N3" s="451" t="str">
        <f>'YARIŞMA PROGRAMI'!E14</f>
        <v>Selim Bayrak   13:26.14  </v>
      </c>
      <c r="O3" s="451"/>
      <c r="P3" s="451"/>
      <c r="T3" s="248">
        <v>41614</v>
      </c>
      <c r="U3" s="244">
        <v>98</v>
      </c>
    </row>
    <row r="4" spans="1:21" s="11" customFormat="1" ht="17.25" customHeight="1">
      <c r="A4" s="449" t="s">
        <v>47</v>
      </c>
      <c r="B4" s="449"/>
      <c r="C4" s="449"/>
      <c r="D4" s="450" t="str">
        <f>'YARIŞMA BİLGİLERİ'!F21</f>
        <v>Süper Lig Erkekler</v>
      </c>
      <c r="E4" s="450"/>
      <c r="F4" s="175"/>
      <c r="G4" s="33"/>
      <c r="H4" s="33"/>
      <c r="I4" s="33"/>
      <c r="J4" s="33"/>
      <c r="K4" s="33"/>
      <c r="L4" s="34"/>
      <c r="M4" s="86" t="s">
        <v>5</v>
      </c>
      <c r="N4" s="436" t="str">
        <f>'YARIŞMA PROGRAMI'!B14</f>
        <v>24 Ağustos 2013 - 17.35</v>
      </c>
      <c r="O4" s="436"/>
      <c r="P4" s="436"/>
      <c r="T4" s="248">
        <v>41664</v>
      </c>
      <c r="U4" s="244">
        <v>97</v>
      </c>
    </row>
    <row r="5" spans="1:21" s="9" customFormat="1" ht="15" customHeight="1">
      <c r="A5" s="12"/>
      <c r="B5" s="12"/>
      <c r="C5" s="13"/>
      <c r="D5" s="14"/>
      <c r="E5" s="15"/>
      <c r="F5" s="176"/>
      <c r="G5" s="15"/>
      <c r="H5" s="15"/>
      <c r="I5" s="12"/>
      <c r="J5" s="12"/>
      <c r="K5" s="12"/>
      <c r="L5" s="16"/>
      <c r="M5" s="17"/>
      <c r="N5" s="465">
        <f ca="1">NOW()</f>
        <v>41510.89677986111</v>
      </c>
      <c r="O5" s="465"/>
      <c r="P5" s="465"/>
      <c r="T5" s="248">
        <v>41714</v>
      </c>
      <c r="U5" s="244">
        <v>96</v>
      </c>
    </row>
    <row r="6" spans="1:21" s="18" customFormat="1" ht="18.75" customHeight="1">
      <c r="A6" s="442" t="s">
        <v>12</v>
      </c>
      <c r="B6" s="443" t="s">
        <v>42</v>
      </c>
      <c r="C6" s="441" t="s">
        <v>54</v>
      </c>
      <c r="D6" s="440" t="s">
        <v>14</v>
      </c>
      <c r="E6" s="440" t="s">
        <v>279</v>
      </c>
      <c r="F6" s="452" t="s">
        <v>15</v>
      </c>
      <c r="G6" s="438" t="s">
        <v>139</v>
      </c>
      <c r="I6" s="268" t="s">
        <v>16</v>
      </c>
      <c r="J6" s="269"/>
      <c r="K6" s="269"/>
      <c r="L6" s="269"/>
      <c r="M6" s="269"/>
      <c r="N6" s="269"/>
      <c r="O6" s="269"/>
      <c r="P6" s="270"/>
      <c r="T6" s="249">
        <v>41774</v>
      </c>
      <c r="U6" s="247">
        <v>95</v>
      </c>
    </row>
    <row r="7" spans="1:21" ht="26.25" customHeight="1">
      <c r="A7" s="442"/>
      <c r="B7" s="444"/>
      <c r="C7" s="441"/>
      <c r="D7" s="440"/>
      <c r="E7" s="440"/>
      <c r="F7" s="452"/>
      <c r="G7" s="439"/>
      <c r="H7" s="19"/>
      <c r="I7" s="50" t="s">
        <v>12</v>
      </c>
      <c r="J7" s="50" t="s">
        <v>43</v>
      </c>
      <c r="K7" s="50" t="s">
        <v>42</v>
      </c>
      <c r="L7" s="132" t="s">
        <v>13</v>
      </c>
      <c r="M7" s="133" t="s">
        <v>14</v>
      </c>
      <c r="N7" s="133" t="s">
        <v>279</v>
      </c>
      <c r="O7" s="170" t="s">
        <v>15</v>
      </c>
      <c r="P7" s="50" t="s">
        <v>27</v>
      </c>
      <c r="T7" s="249">
        <v>41834</v>
      </c>
      <c r="U7" s="247">
        <v>94</v>
      </c>
    </row>
    <row r="8" spans="1:21" s="18" customFormat="1" ht="33.75" customHeight="1">
      <c r="A8" s="22">
        <v>1</v>
      </c>
      <c r="B8" s="282">
        <v>401</v>
      </c>
      <c r="C8" s="25">
        <v>34444</v>
      </c>
      <c r="D8" s="275" t="s">
        <v>360</v>
      </c>
      <c r="E8" s="276" t="s">
        <v>356</v>
      </c>
      <c r="F8" s="171">
        <v>135082</v>
      </c>
      <c r="G8" s="280">
        <v>8</v>
      </c>
      <c r="H8" s="21"/>
      <c r="I8" s="22">
        <v>1</v>
      </c>
      <c r="J8" s="23" t="s">
        <v>554</v>
      </c>
      <c r="K8" s="280">
        <f>IF(ISERROR(VLOOKUP(J8,'KAYIT LİSTESİ'!$B$4:$H$740,2,0)),"",(VLOOKUP(J8,'KAYIT LİSTESİ'!$B$4:$H$740,2,0)))</f>
        <v>445</v>
      </c>
      <c r="L8" s="25">
        <f>IF(ISERROR(VLOOKUP(J8,'KAYIT LİSTESİ'!$B$4:$H$740,4,0)),"",(VLOOKUP(J8,'KAYIT LİSTESİ'!$B$4:$H$740,4,0)))</f>
        <v>32214</v>
      </c>
      <c r="M8" s="51" t="str">
        <f>IF(ISERROR(VLOOKUP(J8,'KAYIT LİSTESİ'!$B$4:$H$740,5,0)),"",(VLOOKUP(J8,'KAYIT LİSTESİ'!$B$4:$H$740,5,0)))</f>
        <v>HASAN SARI</v>
      </c>
      <c r="N8" s="51" t="str">
        <f>IF(ISERROR(VLOOKUP(J8,'KAYIT LİSTESİ'!$B$4:$H$740,6,0)),"",(VLOOKUP(J8,'KAYIT LİSTESİ'!$B$4:$H$740,6,0)))</f>
        <v>ANKARA-KARAGÜCÜ</v>
      </c>
      <c r="O8" s="171"/>
      <c r="P8" s="24"/>
      <c r="T8" s="249">
        <v>41894</v>
      </c>
      <c r="U8" s="247">
        <v>93</v>
      </c>
    </row>
    <row r="9" spans="1:21" s="18" customFormat="1" ht="33.75" customHeight="1">
      <c r="A9" s="22">
        <v>2</v>
      </c>
      <c r="B9" s="282">
        <v>425</v>
      </c>
      <c r="C9" s="25">
        <v>32905</v>
      </c>
      <c r="D9" s="275" t="s">
        <v>374</v>
      </c>
      <c r="E9" s="276" t="s">
        <v>371</v>
      </c>
      <c r="F9" s="171">
        <v>143825</v>
      </c>
      <c r="G9" s="280">
        <v>7</v>
      </c>
      <c r="H9" s="21"/>
      <c r="I9" s="22">
        <v>2</v>
      </c>
      <c r="J9" s="23" t="s">
        <v>555</v>
      </c>
      <c r="K9" s="280">
        <f>IF(ISERROR(VLOOKUP(J9,'KAYIT LİSTESİ'!$B$4:$H$740,2,0)),"",(VLOOKUP(J9,'KAYIT LİSTESİ'!$B$4:$H$740,2,0)))</f>
        <v>400</v>
      </c>
      <c r="L9" s="25">
        <f>IF(ISERROR(VLOOKUP(J9,'KAYIT LİSTESİ'!$B$4:$H$740,4,0)),"",(VLOOKUP(J9,'KAYIT LİSTESİ'!$B$4:$H$740,4,0)))</f>
        <v>30682</v>
      </c>
      <c r="M9" s="51" t="str">
        <f>IF(ISERROR(VLOOKUP(J9,'KAYIT LİSTESİ'!$B$4:$H$740,5,0)),"",(VLOOKUP(J9,'KAYIT LİSTESİ'!$B$4:$H$740,5,0)))</f>
        <v>YASİN CEYLAN</v>
      </c>
      <c r="N9" s="51" t="str">
        <f>IF(ISERROR(VLOOKUP(J9,'KAYIT LİSTESİ'!$B$4:$H$740,6,0)),"",(VLOOKUP(J9,'KAYIT LİSTESİ'!$B$4:$H$740,6,0)))</f>
        <v>ANKARA-EGO SPOR</v>
      </c>
      <c r="O9" s="171"/>
      <c r="P9" s="24"/>
      <c r="T9" s="249">
        <v>41954</v>
      </c>
      <c r="U9" s="247">
        <v>92</v>
      </c>
    </row>
    <row r="10" spans="1:21" s="18" customFormat="1" ht="33.75" customHeight="1">
      <c r="A10" s="22">
        <v>3</v>
      </c>
      <c r="B10" s="282">
        <v>488</v>
      </c>
      <c r="C10" s="25">
        <v>33526</v>
      </c>
      <c r="D10" s="275" t="s">
        <v>430</v>
      </c>
      <c r="E10" s="276" t="s">
        <v>416</v>
      </c>
      <c r="F10" s="171">
        <v>144167</v>
      </c>
      <c r="G10" s="280">
        <v>6</v>
      </c>
      <c r="H10" s="21"/>
      <c r="I10" s="22">
        <v>3</v>
      </c>
      <c r="J10" s="23" t="s">
        <v>556</v>
      </c>
      <c r="K10" s="280">
        <f>IF(ISERROR(VLOOKUP(J10,'KAYIT LİSTESİ'!$B$4:$H$740,2,0)),"",(VLOOKUP(J10,'KAYIT LİSTESİ'!$B$4:$H$740,2,0)))</f>
        <v>488</v>
      </c>
      <c r="L10" s="25">
        <f>IF(ISERROR(VLOOKUP(J10,'KAYIT LİSTESİ'!$B$4:$H$740,4,0)),"",(VLOOKUP(J10,'KAYIT LİSTESİ'!$B$4:$H$740,4,0)))</f>
        <v>33526</v>
      </c>
      <c r="M10" s="51" t="str">
        <f>IF(ISERROR(VLOOKUP(J10,'KAYIT LİSTESİ'!$B$4:$H$740,5,0)),"",(VLOOKUP(J10,'KAYIT LİSTESİ'!$B$4:$H$740,5,0)))</f>
        <v>HÜSEYİN PAK</v>
      </c>
      <c r="N10" s="51" t="str">
        <f>IF(ISERROR(VLOOKUP(J10,'KAYIT LİSTESİ'!$B$4:$H$740,6,0)),"",(VLOOKUP(J10,'KAYIT LİSTESİ'!$B$4:$H$740,6,0)))</f>
        <v>İSTANBUL-GALATASARAY</v>
      </c>
      <c r="O10" s="171"/>
      <c r="P10" s="24"/>
      <c r="T10" s="249">
        <v>42014</v>
      </c>
      <c r="U10" s="247">
        <v>91</v>
      </c>
    </row>
    <row r="11" spans="1:21" s="18" customFormat="1" ht="33.75" customHeight="1">
      <c r="A11" s="22">
        <v>4</v>
      </c>
      <c r="B11" s="282">
        <v>377</v>
      </c>
      <c r="C11" s="25">
        <v>33023</v>
      </c>
      <c r="D11" s="275" t="s">
        <v>319</v>
      </c>
      <c r="E11" s="276" t="s">
        <v>307</v>
      </c>
      <c r="F11" s="171">
        <v>150952</v>
      </c>
      <c r="G11" s="280">
        <v>5</v>
      </c>
      <c r="H11" s="21"/>
      <c r="I11" s="22">
        <v>4</v>
      </c>
      <c r="J11" s="23" t="s">
        <v>557</v>
      </c>
      <c r="K11" s="280">
        <f>IF(ISERROR(VLOOKUP(J11,'KAYIT LİSTESİ'!$B$4:$H$740,2,0)),"",(VLOOKUP(J11,'KAYIT LİSTESİ'!$B$4:$H$740,2,0)))</f>
        <v>425</v>
      </c>
      <c r="L11" s="25">
        <f>IF(ISERROR(VLOOKUP(J11,'KAYIT LİSTESİ'!$B$4:$H$740,4,0)),"",(VLOOKUP(J11,'KAYIT LİSTESİ'!$B$4:$H$740,4,0)))</f>
        <v>32905</v>
      </c>
      <c r="M11" s="51" t="str">
        <f>IF(ISERROR(VLOOKUP(J11,'KAYIT LİSTESİ'!$B$4:$H$740,5,0)),"",(VLOOKUP(J11,'KAYIT LİSTESİ'!$B$4:$H$740,5,0)))</f>
        <v>CİHAT ULUS</v>
      </c>
      <c r="N11" s="51" t="str">
        <f>IF(ISERROR(VLOOKUP(J11,'KAYIT LİSTESİ'!$B$4:$H$740,6,0)),"",(VLOOKUP(J11,'KAYIT LİSTESİ'!$B$4:$H$740,6,0)))</f>
        <v>İSTANBUL-FENERBAHÇE</v>
      </c>
      <c r="O11" s="171"/>
      <c r="P11" s="24"/>
      <c r="T11" s="249">
        <v>42084</v>
      </c>
      <c r="U11" s="247">
        <v>90</v>
      </c>
    </row>
    <row r="12" spans="1:21" s="18" customFormat="1" ht="33.75" customHeight="1">
      <c r="A12" s="22">
        <v>5</v>
      </c>
      <c r="B12" s="282">
        <v>400</v>
      </c>
      <c r="C12" s="25">
        <v>30682</v>
      </c>
      <c r="D12" s="275" t="s">
        <v>346</v>
      </c>
      <c r="E12" s="276" t="s">
        <v>339</v>
      </c>
      <c r="F12" s="171">
        <v>152302</v>
      </c>
      <c r="G12" s="280">
        <v>4</v>
      </c>
      <c r="H12" s="21"/>
      <c r="I12" s="22">
        <v>5</v>
      </c>
      <c r="J12" s="23" t="s">
        <v>558</v>
      </c>
      <c r="K12" s="280">
        <f>IF(ISERROR(VLOOKUP(J12,'KAYIT LİSTESİ'!$B$4:$H$740,2,0)),"",(VLOOKUP(J12,'KAYIT LİSTESİ'!$B$4:$H$740,2,0)))</f>
        <v>401</v>
      </c>
      <c r="L12" s="25">
        <f>IF(ISERROR(VLOOKUP(J12,'KAYIT LİSTESİ'!$B$4:$H$740,4,0)),"",(VLOOKUP(J12,'KAYIT LİSTESİ'!$B$4:$H$740,4,0)))</f>
        <v>34444</v>
      </c>
      <c r="M12" s="51" t="str">
        <f>IF(ISERROR(VLOOKUP(J12,'KAYIT LİSTESİ'!$B$4:$H$740,5,0)),"",(VLOOKUP(J12,'KAYIT LİSTESİ'!$B$4:$H$740,5,0)))</f>
        <v>ALİ KAYA</v>
      </c>
      <c r="N12" s="51" t="str">
        <f>IF(ISERROR(VLOOKUP(J12,'KAYIT LİSTESİ'!$B$4:$H$740,6,0)),"",(VLOOKUP(J12,'KAYIT LİSTESİ'!$B$4:$H$740,6,0)))</f>
        <v>İSTANBUL-ENKA SPOR</v>
      </c>
      <c r="O12" s="171"/>
      <c r="P12" s="24"/>
      <c r="T12" s="249">
        <v>42154</v>
      </c>
      <c r="U12" s="247">
        <v>89</v>
      </c>
    </row>
    <row r="13" spans="1:21" s="18" customFormat="1" ht="33.75" customHeight="1">
      <c r="A13" s="22">
        <v>6</v>
      </c>
      <c r="B13" s="282">
        <v>469</v>
      </c>
      <c r="C13" s="25">
        <v>31598</v>
      </c>
      <c r="D13" s="275" t="s">
        <v>408</v>
      </c>
      <c r="E13" s="276" t="s">
        <v>402</v>
      </c>
      <c r="F13" s="171">
        <v>153744</v>
      </c>
      <c r="G13" s="280">
        <v>3</v>
      </c>
      <c r="H13" s="21"/>
      <c r="I13" s="22">
        <v>6</v>
      </c>
      <c r="J13" s="23" t="s">
        <v>559</v>
      </c>
      <c r="K13" s="280">
        <f>IF(ISERROR(VLOOKUP(J13,'KAYIT LİSTESİ'!$B$4:$H$740,2,0)),"",(VLOOKUP(J13,'KAYIT LİSTESİ'!$B$4:$H$740,2,0)))</f>
        <v>469</v>
      </c>
      <c r="L13" s="25">
        <f>IF(ISERROR(VLOOKUP(J13,'KAYIT LİSTESİ'!$B$4:$H$740,4,0)),"",(VLOOKUP(J13,'KAYIT LİSTESİ'!$B$4:$H$740,4,0)))</f>
        <v>31598</v>
      </c>
      <c r="M13" s="51" t="str">
        <f>IF(ISERROR(VLOOKUP(J13,'KAYIT LİSTESİ'!$B$4:$H$740,5,0)),"",(VLOOKUP(J13,'KAYIT LİSTESİ'!$B$4:$H$740,5,0)))</f>
        <v>UĞUR KOÇLARDAN</v>
      </c>
      <c r="N13" s="51" t="str">
        <f>IF(ISERROR(VLOOKUP(J13,'KAYIT LİSTESİ'!$B$4:$H$740,6,0)),"",(VLOOKUP(J13,'KAYIT LİSTESİ'!$B$4:$H$740,6,0)))</f>
        <v>İZMİR-B.Ş.BLD. SPOR</v>
      </c>
      <c r="O13" s="171"/>
      <c r="P13" s="24"/>
      <c r="T13" s="249">
        <v>42224</v>
      </c>
      <c r="U13" s="247">
        <v>88</v>
      </c>
    </row>
    <row r="14" spans="1:21" s="18" customFormat="1" ht="33.75" customHeight="1">
      <c r="A14" s="22">
        <v>7</v>
      </c>
      <c r="B14" s="282">
        <v>445</v>
      </c>
      <c r="C14" s="25">
        <v>32214</v>
      </c>
      <c r="D14" s="275" t="s">
        <v>393</v>
      </c>
      <c r="E14" s="276" t="s">
        <v>387</v>
      </c>
      <c r="F14" s="171">
        <v>160592</v>
      </c>
      <c r="G14" s="280">
        <v>2</v>
      </c>
      <c r="H14" s="21"/>
      <c r="I14" s="22">
        <v>7</v>
      </c>
      <c r="J14" s="23" t="s">
        <v>560</v>
      </c>
      <c r="K14" s="280">
        <f>IF(ISERROR(VLOOKUP(J14,'KAYIT LİSTESİ'!$B$4:$H$740,2,0)),"",(VLOOKUP(J14,'KAYIT LİSTESİ'!$B$4:$H$740,2,0)))</f>
        <v>377</v>
      </c>
      <c r="L14" s="25">
        <f>IF(ISERROR(VLOOKUP(J14,'KAYIT LİSTESİ'!$B$4:$H$740,4,0)),"",(VLOOKUP(J14,'KAYIT LİSTESİ'!$B$4:$H$740,4,0)))</f>
        <v>33023</v>
      </c>
      <c r="M14" s="51" t="str">
        <f>IF(ISERROR(VLOOKUP(J14,'KAYIT LİSTESİ'!$B$4:$H$740,5,0)),"",(VLOOKUP(J14,'KAYIT LİSTESİ'!$B$4:$H$740,5,0)))</f>
        <v>MEDENİ DEMİR</v>
      </c>
      <c r="N14" s="51" t="str">
        <f>IF(ISERROR(VLOOKUP(J14,'KAYIT LİSTESİ'!$B$4:$H$740,6,0)),"",(VLOOKUP(J14,'KAYIT LİSTESİ'!$B$4:$H$740,6,0)))</f>
        <v>KOCAELİ-B.Ş.BLD.KAĞIT SP.</v>
      </c>
      <c r="O14" s="171"/>
      <c r="P14" s="24"/>
      <c r="T14" s="249">
        <v>42294</v>
      </c>
      <c r="U14" s="247">
        <v>87</v>
      </c>
    </row>
    <row r="15" spans="1:21" s="18" customFormat="1" ht="33.75" customHeight="1">
      <c r="A15" s="22">
        <v>8</v>
      </c>
      <c r="B15" s="282">
        <v>471</v>
      </c>
      <c r="C15" s="25">
        <v>30491</v>
      </c>
      <c r="D15" s="275" t="s">
        <v>438</v>
      </c>
      <c r="E15" s="276" t="s">
        <v>433</v>
      </c>
      <c r="F15" s="171">
        <v>170467</v>
      </c>
      <c r="G15" s="280">
        <v>1</v>
      </c>
      <c r="H15" s="21"/>
      <c r="I15" s="22">
        <v>8</v>
      </c>
      <c r="J15" s="23" t="s">
        <v>561</v>
      </c>
      <c r="K15" s="280">
        <f>IF(ISERROR(VLOOKUP(J15,'KAYIT LİSTESİ'!$B$4:$H$740,2,0)),"",(VLOOKUP(J15,'KAYIT LİSTESİ'!$B$4:$H$740,2,0)))</f>
        <v>471</v>
      </c>
      <c r="L15" s="25">
        <f>IF(ISERROR(VLOOKUP(J15,'KAYIT LİSTESİ'!$B$4:$H$740,4,0)),"",(VLOOKUP(J15,'KAYIT LİSTESİ'!$B$4:$H$740,4,0)))</f>
        <v>30491</v>
      </c>
      <c r="M15" s="51" t="str">
        <f>IF(ISERROR(VLOOKUP(J15,'KAYIT LİSTESİ'!$B$4:$H$740,5,0)),"",(VLOOKUP(J15,'KAYIT LİSTESİ'!$B$4:$H$740,5,0)))</f>
        <v>DOĞUKAN TOPÇU</v>
      </c>
      <c r="N15" s="51" t="str">
        <f>IF(ISERROR(VLOOKUP(J15,'KAYIT LİSTESİ'!$B$4:$H$740,6,0)),"",(VLOOKUP(J15,'KAYIT LİSTESİ'!$B$4:$H$740,6,0)))</f>
        <v>TRABZON-KARAYOLLARI SPOR</v>
      </c>
      <c r="O15" s="171"/>
      <c r="P15" s="24"/>
      <c r="T15" s="249">
        <v>42364</v>
      </c>
      <c r="U15" s="247">
        <v>86</v>
      </c>
    </row>
    <row r="16" spans="1:21" s="18" customFormat="1" ht="33.75" customHeight="1">
      <c r="A16" s="22"/>
      <c r="B16" s="282"/>
      <c r="C16" s="25"/>
      <c r="D16" s="275"/>
      <c r="E16" s="276"/>
      <c r="F16" s="171"/>
      <c r="G16" s="280"/>
      <c r="H16" s="21"/>
      <c r="I16" s="22">
        <v>9</v>
      </c>
      <c r="J16" s="23" t="s">
        <v>562</v>
      </c>
      <c r="K16" s="280">
        <f>IF(ISERROR(VLOOKUP(J16,'KAYIT LİSTESİ'!$B$4:$H$740,2,0)),"",(VLOOKUP(J16,'KAYIT LİSTESİ'!$B$4:$H$740,2,0)))</f>
      </c>
      <c r="L16" s="25">
        <f>IF(ISERROR(VLOOKUP(J16,'KAYIT LİSTESİ'!$B$4:$H$740,4,0)),"",(VLOOKUP(J16,'KAYIT LİSTESİ'!$B$4:$H$740,4,0)))</f>
      </c>
      <c r="M16" s="51">
        <f>IF(ISERROR(VLOOKUP(J16,'KAYIT LİSTESİ'!$B$4:$H$740,5,0)),"",(VLOOKUP(J16,'KAYIT LİSTESİ'!$B$4:$H$740,5,0)))</f>
      </c>
      <c r="N16" s="51">
        <f>IF(ISERROR(VLOOKUP(J16,'KAYIT LİSTESİ'!$B$4:$H$740,6,0)),"",(VLOOKUP(J16,'KAYIT LİSTESİ'!$B$4:$H$740,6,0)))</f>
      </c>
      <c r="O16" s="171"/>
      <c r="P16" s="24"/>
      <c r="T16" s="249">
        <v>42434</v>
      </c>
      <c r="U16" s="247">
        <v>85</v>
      </c>
    </row>
    <row r="17" spans="1:21" s="18" customFormat="1" ht="33.75" customHeight="1">
      <c r="A17" s="22"/>
      <c r="B17" s="282"/>
      <c r="C17" s="25"/>
      <c r="D17" s="275"/>
      <c r="E17" s="276"/>
      <c r="F17" s="171"/>
      <c r="G17" s="280"/>
      <c r="H17" s="21"/>
      <c r="I17" s="22">
        <v>10</v>
      </c>
      <c r="J17" s="23" t="s">
        <v>563</v>
      </c>
      <c r="K17" s="280">
        <f>IF(ISERROR(VLOOKUP(J17,'KAYIT LİSTESİ'!$B$4:$H$740,2,0)),"",(VLOOKUP(J17,'KAYIT LİSTESİ'!$B$4:$H$740,2,0)))</f>
      </c>
      <c r="L17" s="25">
        <f>IF(ISERROR(VLOOKUP(J17,'KAYIT LİSTESİ'!$B$4:$H$740,4,0)),"",(VLOOKUP(J17,'KAYIT LİSTESİ'!$B$4:$H$740,4,0)))</f>
      </c>
      <c r="M17" s="51">
        <f>IF(ISERROR(VLOOKUP(J17,'KAYIT LİSTESİ'!$B$4:$H$740,5,0)),"",(VLOOKUP(J17,'KAYIT LİSTESİ'!$B$4:$H$740,5,0)))</f>
      </c>
      <c r="N17" s="51">
        <f>IF(ISERROR(VLOOKUP(J17,'KAYIT LİSTESİ'!$B$4:$H$740,6,0)),"",(VLOOKUP(J17,'KAYIT LİSTESİ'!$B$4:$H$740,6,0)))</f>
      </c>
      <c r="O17" s="171"/>
      <c r="P17" s="24"/>
      <c r="T17" s="249">
        <v>42504</v>
      </c>
      <c r="U17" s="247">
        <v>84</v>
      </c>
    </row>
    <row r="18" spans="1:21" s="18" customFormat="1" ht="33.75" customHeight="1">
      <c r="A18" s="22"/>
      <c r="B18" s="282"/>
      <c r="C18" s="25"/>
      <c r="D18" s="275"/>
      <c r="E18" s="276"/>
      <c r="F18" s="171"/>
      <c r="G18" s="280"/>
      <c r="H18" s="21"/>
      <c r="I18" s="22">
        <v>11</v>
      </c>
      <c r="J18" s="23" t="s">
        <v>564</v>
      </c>
      <c r="K18" s="280">
        <f>IF(ISERROR(VLOOKUP(J18,'KAYIT LİSTESİ'!$B$4:$H$740,2,0)),"",(VLOOKUP(J18,'KAYIT LİSTESİ'!$B$4:$H$740,2,0)))</f>
      </c>
      <c r="L18" s="25">
        <f>IF(ISERROR(VLOOKUP(J18,'KAYIT LİSTESİ'!$B$4:$H$740,4,0)),"",(VLOOKUP(J18,'KAYIT LİSTESİ'!$B$4:$H$740,4,0)))</f>
      </c>
      <c r="M18" s="51">
        <f>IF(ISERROR(VLOOKUP(J18,'KAYIT LİSTESİ'!$B$4:$H$740,5,0)),"",(VLOOKUP(J18,'KAYIT LİSTESİ'!$B$4:$H$740,5,0)))</f>
      </c>
      <c r="N18" s="51">
        <f>IF(ISERROR(VLOOKUP(J18,'KAYIT LİSTESİ'!$B$4:$H$740,6,0)),"",(VLOOKUP(J18,'KAYIT LİSTESİ'!$B$4:$H$740,6,0)))</f>
      </c>
      <c r="O18" s="171"/>
      <c r="P18" s="24"/>
      <c r="T18" s="249">
        <v>42574</v>
      </c>
      <c r="U18" s="247">
        <v>83</v>
      </c>
    </row>
    <row r="19" spans="1:21" s="18" customFormat="1" ht="33.75" customHeight="1">
      <c r="A19" s="22"/>
      <c r="B19" s="282"/>
      <c r="C19" s="25"/>
      <c r="D19" s="275"/>
      <c r="E19" s="276"/>
      <c r="F19" s="171"/>
      <c r="G19" s="280"/>
      <c r="H19" s="21"/>
      <c r="I19" s="22">
        <v>12</v>
      </c>
      <c r="J19" s="23" t="s">
        <v>565</v>
      </c>
      <c r="K19" s="280">
        <f>IF(ISERROR(VLOOKUP(J19,'KAYIT LİSTESİ'!$B$4:$H$740,2,0)),"",(VLOOKUP(J19,'KAYIT LİSTESİ'!$B$4:$H$740,2,0)))</f>
      </c>
      <c r="L19" s="25">
        <f>IF(ISERROR(VLOOKUP(J19,'KAYIT LİSTESİ'!$B$4:$H$740,4,0)),"",(VLOOKUP(J19,'KAYIT LİSTESİ'!$B$4:$H$740,4,0)))</f>
      </c>
      <c r="M19" s="51">
        <f>IF(ISERROR(VLOOKUP(J19,'KAYIT LİSTESİ'!$B$4:$H$740,5,0)),"",(VLOOKUP(J19,'KAYIT LİSTESİ'!$B$4:$H$740,5,0)))</f>
      </c>
      <c r="N19" s="51">
        <f>IF(ISERROR(VLOOKUP(J19,'KAYIT LİSTESİ'!$B$4:$H$740,6,0)),"",(VLOOKUP(J19,'KAYIT LİSTESİ'!$B$4:$H$740,6,0)))</f>
      </c>
      <c r="O19" s="171"/>
      <c r="P19" s="24"/>
      <c r="T19" s="249">
        <v>42654</v>
      </c>
      <c r="U19" s="247">
        <v>82</v>
      </c>
    </row>
    <row r="20" spans="1:21" s="18" customFormat="1" ht="33.75" customHeight="1">
      <c r="A20" s="22"/>
      <c r="B20" s="282"/>
      <c r="C20" s="25"/>
      <c r="D20" s="275"/>
      <c r="E20" s="276"/>
      <c r="F20" s="171"/>
      <c r="G20" s="280"/>
      <c r="H20" s="21"/>
      <c r="I20" s="268" t="s">
        <v>17</v>
      </c>
      <c r="J20" s="269"/>
      <c r="K20" s="269"/>
      <c r="L20" s="269"/>
      <c r="M20" s="269"/>
      <c r="N20" s="269"/>
      <c r="O20" s="269"/>
      <c r="P20" s="270"/>
      <c r="T20" s="249">
        <v>42734</v>
      </c>
      <c r="U20" s="247">
        <v>81</v>
      </c>
    </row>
    <row r="21" spans="1:21" s="18" customFormat="1" ht="33.75" customHeight="1">
      <c r="A21" s="22"/>
      <c r="B21" s="282"/>
      <c r="C21" s="25"/>
      <c r="D21" s="275"/>
      <c r="E21" s="276"/>
      <c r="F21" s="171"/>
      <c r="G21" s="280"/>
      <c r="H21" s="21"/>
      <c r="I21" s="50" t="s">
        <v>12</v>
      </c>
      <c r="J21" s="50" t="s">
        <v>43</v>
      </c>
      <c r="K21" s="50" t="s">
        <v>42</v>
      </c>
      <c r="L21" s="132" t="s">
        <v>13</v>
      </c>
      <c r="M21" s="133" t="s">
        <v>14</v>
      </c>
      <c r="N21" s="133" t="s">
        <v>279</v>
      </c>
      <c r="O21" s="170" t="s">
        <v>15</v>
      </c>
      <c r="P21" s="50" t="s">
        <v>27</v>
      </c>
      <c r="T21" s="249">
        <v>42814</v>
      </c>
      <c r="U21" s="247">
        <v>80</v>
      </c>
    </row>
    <row r="22" spans="1:21" s="18" customFormat="1" ht="33.75" customHeight="1">
      <c r="A22" s="22"/>
      <c r="B22" s="282"/>
      <c r="C22" s="25"/>
      <c r="D22" s="275"/>
      <c r="E22" s="276"/>
      <c r="F22" s="171"/>
      <c r="G22" s="280"/>
      <c r="H22" s="21"/>
      <c r="I22" s="22">
        <v>1</v>
      </c>
      <c r="J22" s="23" t="s">
        <v>566</v>
      </c>
      <c r="K22" s="280">
        <f>IF(ISERROR(VLOOKUP(J22,'KAYIT LİSTESİ'!$B$4:$H$740,2,0)),"",(VLOOKUP(J22,'KAYIT LİSTESİ'!$B$4:$H$740,2,0)))</f>
      </c>
      <c r="L22" s="25">
        <f>IF(ISERROR(VLOOKUP(J22,'KAYIT LİSTESİ'!$B$4:$H$740,4,0)),"",(VLOOKUP(J22,'KAYIT LİSTESİ'!$B$4:$H$740,4,0)))</f>
      </c>
      <c r="M22" s="51">
        <f>IF(ISERROR(VLOOKUP(J22,'KAYIT LİSTESİ'!$B$4:$H$740,5,0)),"",(VLOOKUP(J22,'KAYIT LİSTESİ'!$B$4:$H$740,5,0)))</f>
      </c>
      <c r="N22" s="51">
        <f>IF(ISERROR(VLOOKUP(J22,'KAYIT LİSTESİ'!$B$4:$H$740,6,0)),"",(VLOOKUP(J22,'KAYIT LİSTESİ'!$B$4:$H$740,6,0)))</f>
      </c>
      <c r="O22" s="171"/>
      <c r="P22" s="24"/>
      <c r="T22" s="249">
        <v>42894</v>
      </c>
      <c r="U22" s="247">
        <v>79</v>
      </c>
    </row>
    <row r="23" spans="1:21" s="18" customFormat="1" ht="33.75" customHeight="1">
      <c r="A23" s="22"/>
      <c r="B23" s="282"/>
      <c r="C23" s="25"/>
      <c r="D23" s="275"/>
      <c r="E23" s="276"/>
      <c r="F23" s="171"/>
      <c r="G23" s="280"/>
      <c r="H23" s="21"/>
      <c r="I23" s="22">
        <v>2</v>
      </c>
      <c r="J23" s="23" t="s">
        <v>567</v>
      </c>
      <c r="K23" s="280">
        <f>IF(ISERROR(VLOOKUP(J23,'KAYIT LİSTESİ'!$B$4:$H$740,2,0)),"",(VLOOKUP(J23,'KAYIT LİSTESİ'!$B$4:$H$740,2,0)))</f>
      </c>
      <c r="L23" s="25">
        <f>IF(ISERROR(VLOOKUP(J23,'KAYIT LİSTESİ'!$B$4:$H$740,4,0)),"",(VLOOKUP(J23,'KAYIT LİSTESİ'!$B$4:$H$740,4,0)))</f>
      </c>
      <c r="M23" s="51">
        <f>IF(ISERROR(VLOOKUP(J23,'KAYIT LİSTESİ'!$B$4:$H$740,5,0)),"",(VLOOKUP(J23,'KAYIT LİSTESİ'!$B$4:$H$740,5,0)))</f>
      </c>
      <c r="N23" s="51">
        <f>IF(ISERROR(VLOOKUP(J23,'KAYIT LİSTESİ'!$B$4:$H$740,6,0)),"",(VLOOKUP(J23,'KAYIT LİSTESİ'!$B$4:$H$740,6,0)))</f>
      </c>
      <c r="O23" s="171"/>
      <c r="P23" s="24"/>
      <c r="T23" s="249">
        <v>42974</v>
      </c>
      <c r="U23" s="247">
        <v>78</v>
      </c>
    </row>
    <row r="24" spans="1:21" s="18" customFormat="1" ht="33.75" customHeight="1">
      <c r="A24" s="22"/>
      <c r="B24" s="282"/>
      <c r="C24" s="25"/>
      <c r="D24" s="275"/>
      <c r="E24" s="276"/>
      <c r="F24" s="171"/>
      <c r="G24" s="280"/>
      <c r="H24" s="21"/>
      <c r="I24" s="22">
        <v>3</v>
      </c>
      <c r="J24" s="23" t="s">
        <v>568</v>
      </c>
      <c r="K24" s="280">
        <f>IF(ISERROR(VLOOKUP(J24,'KAYIT LİSTESİ'!$B$4:$H$740,2,0)),"",(VLOOKUP(J24,'KAYIT LİSTESİ'!$B$4:$H$740,2,0)))</f>
      </c>
      <c r="L24" s="25">
        <f>IF(ISERROR(VLOOKUP(J24,'KAYIT LİSTESİ'!$B$4:$H$740,4,0)),"",(VLOOKUP(J24,'KAYIT LİSTESİ'!$B$4:$H$740,4,0)))</f>
      </c>
      <c r="M24" s="51">
        <f>IF(ISERROR(VLOOKUP(J24,'KAYIT LİSTESİ'!$B$4:$H$740,5,0)),"",(VLOOKUP(J24,'KAYIT LİSTESİ'!$B$4:$H$740,5,0)))</f>
      </c>
      <c r="N24" s="51">
        <f>IF(ISERROR(VLOOKUP(J24,'KAYIT LİSTESİ'!$B$4:$H$740,6,0)),"",(VLOOKUP(J24,'KAYIT LİSTESİ'!$B$4:$H$740,6,0)))</f>
      </c>
      <c r="O24" s="171"/>
      <c r="P24" s="24"/>
      <c r="T24" s="249">
        <v>43054</v>
      </c>
      <c r="U24" s="247">
        <v>77</v>
      </c>
    </row>
    <row r="25" spans="1:21" s="18" customFormat="1" ht="33.75" customHeight="1">
      <c r="A25" s="22"/>
      <c r="B25" s="282"/>
      <c r="C25" s="25"/>
      <c r="D25" s="275"/>
      <c r="E25" s="276"/>
      <c r="F25" s="171"/>
      <c r="G25" s="280"/>
      <c r="H25" s="21"/>
      <c r="I25" s="22">
        <v>4</v>
      </c>
      <c r="J25" s="23" t="s">
        <v>569</v>
      </c>
      <c r="K25" s="280">
        <f>IF(ISERROR(VLOOKUP(J25,'KAYIT LİSTESİ'!$B$4:$H$740,2,0)),"",(VLOOKUP(J25,'KAYIT LİSTESİ'!$B$4:$H$740,2,0)))</f>
      </c>
      <c r="L25" s="25">
        <f>IF(ISERROR(VLOOKUP(J25,'KAYIT LİSTESİ'!$B$4:$H$740,4,0)),"",(VLOOKUP(J25,'KAYIT LİSTESİ'!$B$4:$H$740,4,0)))</f>
      </c>
      <c r="M25" s="51">
        <f>IF(ISERROR(VLOOKUP(J25,'KAYIT LİSTESİ'!$B$4:$H$740,5,0)),"",(VLOOKUP(J25,'KAYIT LİSTESİ'!$B$4:$H$740,5,0)))</f>
      </c>
      <c r="N25" s="51">
        <f>IF(ISERROR(VLOOKUP(J25,'KAYIT LİSTESİ'!$B$4:$H$740,6,0)),"",(VLOOKUP(J25,'KAYIT LİSTESİ'!$B$4:$H$740,6,0)))</f>
      </c>
      <c r="O25" s="171"/>
      <c r="P25" s="24"/>
      <c r="T25" s="249">
        <v>43134</v>
      </c>
      <c r="U25" s="247">
        <v>76</v>
      </c>
    </row>
    <row r="26" spans="1:21" s="18" customFormat="1" ht="33.75" customHeight="1">
      <c r="A26" s="22"/>
      <c r="B26" s="282"/>
      <c r="C26" s="25"/>
      <c r="D26" s="275"/>
      <c r="E26" s="276"/>
      <c r="F26" s="171"/>
      <c r="G26" s="280"/>
      <c r="H26" s="21"/>
      <c r="I26" s="22">
        <v>5</v>
      </c>
      <c r="J26" s="23" t="s">
        <v>570</v>
      </c>
      <c r="K26" s="280">
        <f>IF(ISERROR(VLOOKUP(J26,'KAYIT LİSTESİ'!$B$4:$H$740,2,0)),"",(VLOOKUP(J26,'KAYIT LİSTESİ'!$B$4:$H$740,2,0)))</f>
      </c>
      <c r="L26" s="25">
        <f>IF(ISERROR(VLOOKUP(J26,'KAYIT LİSTESİ'!$B$4:$H$740,4,0)),"",(VLOOKUP(J26,'KAYIT LİSTESİ'!$B$4:$H$740,4,0)))</f>
      </c>
      <c r="M26" s="51">
        <f>IF(ISERROR(VLOOKUP(J26,'KAYIT LİSTESİ'!$B$4:$H$740,5,0)),"",(VLOOKUP(J26,'KAYIT LİSTESİ'!$B$4:$H$740,5,0)))</f>
      </c>
      <c r="N26" s="51">
        <f>IF(ISERROR(VLOOKUP(J26,'KAYIT LİSTESİ'!$B$4:$H$740,6,0)),"",(VLOOKUP(J26,'KAYIT LİSTESİ'!$B$4:$H$740,6,0)))</f>
      </c>
      <c r="O26" s="171"/>
      <c r="P26" s="24"/>
      <c r="T26" s="249">
        <v>43214</v>
      </c>
      <c r="U26" s="247">
        <v>75</v>
      </c>
    </row>
    <row r="27" spans="1:21" s="18" customFormat="1" ht="33.75" customHeight="1">
      <c r="A27" s="22"/>
      <c r="B27" s="282"/>
      <c r="C27" s="25"/>
      <c r="D27" s="275"/>
      <c r="E27" s="276"/>
      <c r="F27" s="171"/>
      <c r="G27" s="280"/>
      <c r="H27" s="21"/>
      <c r="I27" s="22">
        <v>6</v>
      </c>
      <c r="J27" s="23" t="s">
        <v>571</v>
      </c>
      <c r="K27" s="280">
        <f>IF(ISERROR(VLOOKUP(J27,'KAYIT LİSTESİ'!$B$4:$H$740,2,0)),"",(VLOOKUP(J27,'KAYIT LİSTESİ'!$B$4:$H$740,2,0)))</f>
      </c>
      <c r="L27" s="25">
        <f>IF(ISERROR(VLOOKUP(J27,'KAYIT LİSTESİ'!$B$4:$H$740,4,0)),"",(VLOOKUP(J27,'KAYIT LİSTESİ'!$B$4:$H$740,4,0)))</f>
      </c>
      <c r="M27" s="51">
        <f>IF(ISERROR(VLOOKUP(J27,'KAYIT LİSTESİ'!$B$4:$H$740,5,0)),"",(VLOOKUP(J27,'KAYIT LİSTESİ'!$B$4:$H$740,5,0)))</f>
      </c>
      <c r="N27" s="51">
        <f>IF(ISERROR(VLOOKUP(J27,'KAYIT LİSTESİ'!$B$4:$H$740,6,0)),"",(VLOOKUP(J27,'KAYIT LİSTESİ'!$B$4:$H$740,6,0)))</f>
      </c>
      <c r="O27" s="171"/>
      <c r="P27" s="24"/>
      <c r="T27" s="249">
        <v>43314</v>
      </c>
      <c r="U27" s="247">
        <v>74</v>
      </c>
    </row>
    <row r="28" spans="1:21" s="18" customFormat="1" ht="33.75" customHeight="1">
      <c r="A28" s="22"/>
      <c r="B28" s="282"/>
      <c r="C28" s="25"/>
      <c r="D28" s="275"/>
      <c r="E28" s="276"/>
      <c r="F28" s="171"/>
      <c r="G28" s="280"/>
      <c r="H28" s="21"/>
      <c r="I28" s="22">
        <v>7</v>
      </c>
      <c r="J28" s="23" t="s">
        <v>572</v>
      </c>
      <c r="K28" s="280">
        <f>IF(ISERROR(VLOOKUP(J28,'KAYIT LİSTESİ'!$B$4:$H$740,2,0)),"",(VLOOKUP(J28,'KAYIT LİSTESİ'!$B$4:$H$740,2,0)))</f>
      </c>
      <c r="L28" s="25">
        <f>IF(ISERROR(VLOOKUP(J28,'KAYIT LİSTESİ'!$B$4:$H$740,4,0)),"",(VLOOKUP(J28,'KAYIT LİSTESİ'!$B$4:$H$740,4,0)))</f>
      </c>
      <c r="M28" s="51">
        <f>IF(ISERROR(VLOOKUP(J28,'KAYIT LİSTESİ'!$B$4:$H$740,5,0)),"",(VLOOKUP(J28,'KAYIT LİSTESİ'!$B$4:$H$740,5,0)))</f>
      </c>
      <c r="N28" s="51">
        <f>IF(ISERROR(VLOOKUP(J28,'KAYIT LİSTESİ'!$B$4:$H$740,6,0)),"",(VLOOKUP(J28,'KAYIT LİSTESİ'!$B$4:$H$740,6,0)))</f>
      </c>
      <c r="O28" s="171"/>
      <c r="P28" s="24"/>
      <c r="T28" s="249">
        <v>43414</v>
      </c>
      <c r="U28" s="247">
        <v>73</v>
      </c>
    </row>
    <row r="29" spans="1:21" s="18" customFormat="1" ht="33.75" customHeight="1">
      <c r="A29" s="22"/>
      <c r="B29" s="282"/>
      <c r="C29" s="25"/>
      <c r="D29" s="275"/>
      <c r="E29" s="276"/>
      <c r="F29" s="171"/>
      <c r="G29" s="280"/>
      <c r="H29" s="21"/>
      <c r="I29" s="22">
        <v>8</v>
      </c>
      <c r="J29" s="23" t="s">
        <v>573</v>
      </c>
      <c r="K29" s="280">
        <f>IF(ISERROR(VLOOKUP(J29,'KAYIT LİSTESİ'!$B$4:$H$740,2,0)),"",(VLOOKUP(J29,'KAYIT LİSTESİ'!$B$4:$H$740,2,0)))</f>
      </c>
      <c r="L29" s="25">
        <f>IF(ISERROR(VLOOKUP(J29,'KAYIT LİSTESİ'!$B$4:$H$740,4,0)),"",(VLOOKUP(J29,'KAYIT LİSTESİ'!$B$4:$H$740,4,0)))</f>
      </c>
      <c r="M29" s="51">
        <f>IF(ISERROR(VLOOKUP(J29,'KAYIT LİSTESİ'!$B$4:$H$740,5,0)),"",(VLOOKUP(J29,'KAYIT LİSTESİ'!$B$4:$H$740,5,0)))</f>
      </c>
      <c r="N29" s="51">
        <f>IF(ISERROR(VLOOKUP(J29,'KAYIT LİSTESİ'!$B$4:$H$740,6,0)),"",(VLOOKUP(J29,'KAYIT LİSTESİ'!$B$4:$H$740,6,0)))</f>
      </c>
      <c r="O29" s="171"/>
      <c r="P29" s="24"/>
      <c r="T29" s="249">
        <v>43514</v>
      </c>
      <c r="U29" s="247">
        <v>72</v>
      </c>
    </row>
    <row r="30" spans="1:21" s="18" customFormat="1" ht="33.75" customHeight="1">
      <c r="A30" s="22"/>
      <c r="B30" s="282"/>
      <c r="C30" s="25"/>
      <c r="D30" s="275"/>
      <c r="E30" s="276"/>
      <c r="F30" s="171"/>
      <c r="G30" s="280"/>
      <c r="H30" s="21"/>
      <c r="I30" s="22">
        <v>9</v>
      </c>
      <c r="J30" s="23" t="s">
        <v>574</v>
      </c>
      <c r="K30" s="280">
        <f>IF(ISERROR(VLOOKUP(J30,'KAYIT LİSTESİ'!$B$4:$H$740,2,0)),"",(VLOOKUP(J30,'KAYIT LİSTESİ'!$B$4:$H$740,2,0)))</f>
      </c>
      <c r="L30" s="25">
        <f>IF(ISERROR(VLOOKUP(J30,'KAYIT LİSTESİ'!$B$4:$H$740,4,0)),"",(VLOOKUP(J30,'KAYIT LİSTESİ'!$B$4:$H$740,4,0)))</f>
      </c>
      <c r="M30" s="51">
        <f>IF(ISERROR(VLOOKUP(J30,'KAYIT LİSTESİ'!$B$4:$H$740,5,0)),"",(VLOOKUP(J30,'KAYIT LİSTESİ'!$B$4:$H$740,5,0)))</f>
      </c>
      <c r="N30" s="51">
        <f>IF(ISERROR(VLOOKUP(J30,'KAYIT LİSTESİ'!$B$4:$H$740,6,0)),"",(VLOOKUP(J30,'KAYIT LİSTESİ'!$B$4:$H$740,6,0)))</f>
      </c>
      <c r="O30" s="171"/>
      <c r="P30" s="24"/>
      <c r="T30" s="249">
        <v>43614</v>
      </c>
      <c r="U30" s="247">
        <v>71</v>
      </c>
    </row>
    <row r="31" spans="1:21" s="18" customFormat="1" ht="33.75" customHeight="1">
      <c r="A31" s="22"/>
      <c r="B31" s="282"/>
      <c r="C31" s="25"/>
      <c r="D31" s="275"/>
      <c r="E31" s="276"/>
      <c r="F31" s="171"/>
      <c r="G31" s="280"/>
      <c r="H31" s="21"/>
      <c r="I31" s="22">
        <v>10</v>
      </c>
      <c r="J31" s="23" t="s">
        <v>575</v>
      </c>
      <c r="K31" s="280">
        <f>IF(ISERROR(VLOOKUP(J31,'KAYIT LİSTESİ'!$B$4:$H$740,2,0)),"",(VLOOKUP(J31,'KAYIT LİSTESİ'!$B$4:$H$740,2,0)))</f>
      </c>
      <c r="L31" s="25">
        <f>IF(ISERROR(VLOOKUP(J31,'KAYIT LİSTESİ'!$B$4:$H$740,4,0)),"",(VLOOKUP(J31,'KAYIT LİSTESİ'!$B$4:$H$740,4,0)))</f>
      </c>
      <c r="M31" s="51">
        <f>IF(ISERROR(VLOOKUP(J31,'KAYIT LİSTESİ'!$B$4:$H$740,5,0)),"",(VLOOKUP(J31,'KAYIT LİSTESİ'!$B$4:$H$740,5,0)))</f>
      </c>
      <c r="N31" s="51">
        <f>IF(ISERROR(VLOOKUP(J31,'KAYIT LİSTESİ'!$B$4:$H$740,6,0)),"",(VLOOKUP(J31,'KAYIT LİSTESİ'!$B$4:$H$740,6,0)))</f>
      </c>
      <c r="O31" s="171"/>
      <c r="P31" s="24"/>
      <c r="T31" s="249">
        <v>43714</v>
      </c>
      <c r="U31" s="247">
        <v>70</v>
      </c>
    </row>
    <row r="32" spans="1:21" s="18" customFormat="1" ht="33.75" customHeight="1">
      <c r="A32" s="22"/>
      <c r="B32" s="282"/>
      <c r="C32" s="25"/>
      <c r="D32" s="275"/>
      <c r="E32" s="276"/>
      <c r="F32" s="171"/>
      <c r="G32" s="280"/>
      <c r="H32" s="21"/>
      <c r="I32" s="22">
        <v>11</v>
      </c>
      <c r="J32" s="23" t="s">
        <v>576</v>
      </c>
      <c r="K32" s="280">
        <f>IF(ISERROR(VLOOKUP(J32,'KAYIT LİSTESİ'!$B$4:$H$740,2,0)),"",(VLOOKUP(J32,'KAYIT LİSTESİ'!$B$4:$H$740,2,0)))</f>
      </c>
      <c r="L32" s="25">
        <f>IF(ISERROR(VLOOKUP(J32,'KAYIT LİSTESİ'!$B$4:$H$740,4,0)),"",(VLOOKUP(J32,'KAYIT LİSTESİ'!$B$4:$H$740,4,0)))</f>
      </c>
      <c r="M32" s="51">
        <f>IF(ISERROR(VLOOKUP(J32,'KAYIT LİSTESİ'!$B$4:$H$740,5,0)),"",(VLOOKUP(J32,'KAYIT LİSTESİ'!$B$4:$H$740,5,0)))</f>
      </c>
      <c r="N32" s="51">
        <f>IF(ISERROR(VLOOKUP(J32,'KAYIT LİSTESİ'!$B$4:$H$740,6,0)),"",(VLOOKUP(J32,'KAYIT LİSTESİ'!$B$4:$H$740,6,0)))</f>
      </c>
      <c r="O32" s="171"/>
      <c r="P32" s="24"/>
      <c r="T32" s="249">
        <v>43834</v>
      </c>
      <c r="U32" s="247">
        <v>69</v>
      </c>
    </row>
    <row r="33" spans="1:21" s="18" customFormat="1" ht="33.75" customHeight="1">
      <c r="A33" s="22"/>
      <c r="B33" s="282"/>
      <c r="C33" s="25"/>
      <c r="D33" s="275"/>
      <c r="E33" s="276"/>
      <c r="F33" s="171"/>
      <c r="G33" s="280"/>
      <c r="H33" s="21"/>
      <c r="I33" s="22">
        <v>12</v>
      </c>
      <c r="J33" s="23" t="s">
        <v>577</v>
      </c>
      <c r="K33" s="280">
        <f>IF(ISERROR(VLOOKUP(J33,'KAYIT LİSTESİ'!$B$4:$H$740,2,0)),"",(VLOOKUP(J33,'KAYIT LİSTESİ'!$B$4:$H$740,2,0)))</f>
      </c>
      <c r="L33" s="25">
        <f>IF(ISERROR(VLOOKUP(J33,'KAYIT LİSTESİ'!$B$4:$H$740,4,0)),"",(VLOOKUP(J33,'KAYIT LİSTESİ'!$B$4:$H$740,4,0)))</f>
      </c>
      <c r="M33" s="51">
        <f>IF(ISERROR(VLOOKUP(J33,'KAYIT LİSTESİ'!$B$4:$H$740,5,0)),"",(VLOOKUP(J33,'KAYIT LİSTESİ'!$B$4:$H$740,5,0)))</f>
      </c>
      <c r="N33" s="51">
        <f>IF(ISERROR(VLOOKUP(J33,'KAYIT LİSTESİ'!$B$4:$H$740,6,0)),"",(VLOOKUP(J33,'KAYIT LİSTESİ'!$B$4:$H$740,6,0)))</f>
      </c>
      <c r="O33" s="171"/>
      <c r="P33" s="24"/>
      <c r="T33" s="249">
        <v>43954</v>
      </c>
      <c r="U33" s="247">
        <v>68</v>
      </c>
    </row>
    <row r="34" spans="1:21" s="18" customFormat="1" ht="33.75" customHeight="1">
      <c r="A34" s="22"/>
      <c r="B34" s="282"/>
      <c r="C34" s="25"/>
      <c r="D34" s="275"/>
      <c r="E34" s="276"/>
      <c r="F34" s="171"/>
      <c r="G34" s="280"/>
      <c r="H34" s="21"/>
      <c r="I34" s="268" t="s">
        <v>18</v>
      </c>
      <c r="J34" s="269"/>
      <c r="K34" s="269"/>
      <c r="L34" s="269"/>
      <c r="M34" s="269"/>
      <c r="N34" s="269"/>
      <c r="O34" s="269"/>
      <c r="P34" s="270"/>
      <c r="T34" s="249">
        <v>44074</v>
      </c>
      <c r="U34" s="247">
        <v>67</v>
      </c>
    </row>
    <row r="35" spans="1:21" s="18" customFormat="1" ht="33.75" customHeight="1">
      <c r="A35" s="22"/>
      <c r="B35" s="282"/>
      <c r="C35" s="25"/>
      <c r="D35" s="275"/>
      <c r="E35" s="276"/>
      <c r="F35" s="171"/>
      <c r="G35" s="280"/>
      <c r="H35" s="21"/>
      <c r="I35" s="50" t="s">
        <v>12</v>
      </c>
      <c r="J35" s="50" t="s">
        <v>43</v>
      </c>
      <c r="K35" s="50" t="s">
        <v>42</v>
      </c>
      <c r="L35" s="132" t="s">
        <v>13</v>
      </c>
      <c r="M35" s="133" t="s">
        <v>14</v>
      </c>
      <c r="N35" s="133" t="s">
        <v>279</v>
      </c>
      <c r="O35" s="170" t="s">
        <v>15</v>
      </c>
      <c r="P35" s="50" t="s">
        <v>27</v>
      </c>
      <c r="T35" s="249">
        <v>44194</v>
      </c>
      <c r="U35" s="247">
        <v>66</v>
      </c>
    </row>
    <row r="36" spans="1:21" s="18" customFormat="1" ht="33.75" customHeight="1">
      <c r="A36" s="22"/>
      <c r="B36" s="282"/>
      <c r="C36" s="25"/>
      <c r="D36" s="275"/>
      <c r="E36" s="276"/>
      <c r="F36" s="171"/>
      <c r="G36" s="280"/>
      <c r="H36" s="21"/>
      <c r="I36" s="22">
        <v>1</v>
      </c>
      <c r="J36" s="23" t="s">
        <v>578</v>
      </c>
      <c r="K36" s="280">
        <f>IF(ISERROR(VLOOKUP(J36,'KAYIT LİSTESİ'!$B$4:$H$740,2,0)),"",(VLOOKUP(J36,'KAYIT LİSTESİ'!$B$4:$H$740,2,0)))</f>
      </c>
      <c r="L36" s="25">
        <f>IF(ISERROR(VLOOKUP(J36,'KAYIT LİSTESİ'!$B$4:$H$740,4,0)),"",(VLOOKUP(J36,'KAYIT LİSTESİ'!$B$4:$H$740,4,0)))</f>
      </c>
      <c r="M36" s="51">
        <f>IF(ISERROR(VLOOKUP(J36,'KAYIT LİSTESİ'!$B$4:$H$740,5,0)),"",(VLOOKUP(J36,'KAYIT LİSTESİ'!$B$4:$H$740,5,0)))</f>
      </c>
      <c r="N36" s="51">
        <f>IF(ISERROR(VLOOKUP(J36,'KAYIT LİSTESİ'!$B$4:$H$740,6,0)),"",(VLOOKUP(J36,'KAYIT LİSTESİ'!$B$4:$H$740,6,0)))</f>
      </c>
      <c r="O36" s="171"/>
      <c r="P36" s="24"/>
      <c r="T36" s="249">
        <v>44314</v>
      </c>
      <c r="U36" s="247">
        <v>65</v>
      </c>
    </row>
    <row r="37" spans="1:21" s="18" customFormat="1" ht="33.75" customHeight="1">
      <c r="A37" s="22"/>
      <c r="B37" s="282"/>
      <c r="C37" s="25"/>
      <c r="D37" s="275"/>
      <c r="E37" s="276"/>
      <c r="F37" s="171"/>
      <c r="G37" s="280"/>
      <c r="H37" s="21"/>
      <c r="I37" s="22">
        <v>2</v>
      </c>
      <c r="J37" s="23" t="s">
        <v>579</v>
      </c>
      <c r="K37" s="280">
        <f>IF(ISERROR(VLOOKUP(J37,'KAYIT LİSTESİ'!$B$4:$H$740,2,0)),"",(VLOOKUP(J37,'KAYIT LİSTESİ'!$B$4:$H$740,2,0)))</f>
      </c>
      <c r="L37" s="25">
        <f>IF(ISERROR(VLOOKUP(J37,'KAYIT LİSTESİ'!$B$4:$H$740,4,0)),"",(VLOOKUP(J37,'KAYIT LİSTESİ'!$B$4:$H$740,4,0)))</f>
      </c>
      <c r="M37" s="51">
        <f>IF(ISERROR(VLOOKUP(J37,'KAYIT LİSTESİ'!$B$4:$H$740,5,0)),"",(VLOOKUP(J37,'KAYIT LİSTESİ'!$B$4:$H$740,5,0)))</f>
      </c>
      <c r="N37" s="51">
        <f>IF(ISERROR(VLOOKUP(J37,'KAYIT LİSTESİ'!$B$4:$H$740,6,0)),"",(VLOOKUP(J37,'KAYIT LİSTESİ'!$B$4:$H$740,6,0)))</f>
      </c>
      <c r="O37" s="171"/>
      <c r="P37" s="24"/>
      <c r="T37" s="249">
        <v>44434</v>
      </c>
      <c r="U37" s="247">
        <v>64</v>
      </c>
    </row>
    <row r="38" spans="1:21" s="18" customFormat="1" ht="33.75" customHeight="1">
      <c r="A38" s="22"/>
      <c r="B38" s="282"/>
      <c r="C38" s="25"/>
      <c r="D38" s="275"/>
      <c r="E38" s="276"/>
      <c r="F38" s="171"/>
      <c r="G38" s="280"/>
      <c r="H38" s="21"/>
      <c r="I38" s="22">
        <v>3</v>
      </c>
      <c r="J38" s="23" t="s">
        <v>580</v>
      </c>
      <c r="K38" s="280">
        <f>IF(ISERROR(VLOOKUP(J38,'KAYIT LİSTESİ'!$B$4:$H$740,2,0)),"",(VLOOKUP(J38,'KAYIT LİSTESİ'!$B$4:$H$740,2,0)))</f>
      </c>
      <c r="L38" s="25">
        <f>IF(ISERROR(VLOOKUP(J38,'KAYIT LİSTESİ'!$B$4:$H$740,4,0)),"",(VLOOKUP(J38,'KAYIT LİSTESİ'!$B$4:$H$740,4,0)))</f>
      </c>
      <c r="M38" s="51">
        <f>IF(ISERROR(VLOOKUP(J38,'KAYIT LİSTESİ'!$B$4:$H$740,5,0)),"",(VLOOKUP(J38,'KAYIT LİSTESİ'!$B$4:$H$740,5,0)))</f>
      </c>
      <c r="N38" s="51">
        <f>IF(ISERROR(VLOOKUP(J38,'KAYIT LİSTESİ'!$B$4:$H$740,6,0)),"",(VLOOKUP(J38,'KAYIT LİSTESİ'!$B$4:$H$740,6,0)))</f>
      </c>
      <c r="O38" s="171"/>
      <c r="P38" s="24"/>
      <c r="T38" s="249">
        <v>44554</v>
      </c>
      <c r="U38" s="247">
        <v>63</v>
      </c>
    </row>
    <row r="39" spans="1:21" s="18" customFormat="1" ht="33.75" customHeight="1">
      <c r="A39" s="22"/>
      <c r="B39" s="282"/>
      <c r="C39" s="25"/>
      <c r="D39" s="275"/>
      <c r="E39" s="276"/>
      <c r="F39" s="171"/>
      <c r="G39" s="280"/>
      <c r="H39" s="21"/>
      <c r="I39" s="22">
        <v>4</v>
      </c>
      <c r="J39" s="23" t="s">
        <v>581</v>
      </c>
      <c r="K39" s="280">
        <f>IF(ISERROR(VLOOKUP(J39,'KAYIT LİSTESİ'!$B$4:$H$740,2,0)),"",(VLOOKUP(J39,'KAYIT LİSTESİ'!$B$4:$H$740,2,0)))</f>
      </c>
      <c r="L39" s="25">
        <f>IF(ISERROR(VLOOKUP(J39,'KAYIT LİSTESİ'!$B$4:$H$740,4,0)),"",(VLOOKUP(J39,'KAYIT LİSTESİ'!$B$4:$H$740,4,0)))</f>
      </c>
      <c r="M39" s="51">
        <f>IF(ISERROR(VLOOKUP(J39,'KAYIT LİSTESİ'!$B$4:$H$740,5,0)),"",(VLOOKUP(J39,'KAYIT LİSTESİ'!$B$4:$H$740,5,0)))</f>
      </c>
      <c r="N39" s="51">
        <f>IF(ISERROR(VLOOKUP(J39,'KAYIT LİSTESİ'!$B$4:$H$740,6,0)),"",(VLOOKUP(J39,'KAYIT LİSTESİ'!$B$4:$H$740,6,0)))</f>
      </c>
      <c r="O39" s="171"/>
      <c r="P39" s="24"/>
      <c r="T39" s="249">
        <v>44674</v>
      </c>
      <c r="U39" s="247">
        <v>62</v>
      </c>
    </row>
    <row r="40" spans="1:21" s="18" customFormat="1" ht="33.75" customHeight="1">
      <c r="A40" s="22"/>
      <c r="B40" s="282"/>
      <c r="C40" s="25"/>
      <c r="D40" s="275"/>
      <c r="E40" s="276"/>
      <c r="F40" s="171"/>
      <c r="G40" s="280"/>
      <c r="H40" s="21"/>
      <c r="I40" s="22">
        <v>5</v>
      </c>
      <c r="J40" s="23" t="s">
        <v>582</v>
      </c>
      <c r="K40" s="280">
        <f>IF(ISERROR(VLOOKUP(J40,'KAYIT LİSTESİ'!$B$4:$H$740,2,0)),"",(VLOOKUP(J40,'KAYIT LİSTESİ'!$B$4:$H$740,2,0)))</f>
      </c>
      <c r="L40" s="25">
        <f>IF(ISERROR(VLOOKUP(J40,'KAYIT LİSTESİ'!$B$4:$H$740,4,0)),"",(VLOOKUP(J40,'KAYIT LİSTESİ'!$B$4:$H$740,4,0)))</f>
      </c>
      <c r="M40" s="51">
        <f>IF(ISERROR(VLOOKUP(J40,'KAYIT LİSTESİ'!$B$4:$H$740,5,0)),"",(VLOOKUP(J40,'KAYIT LİSTESİ'!$B$4:$H$740,5,0)))</f>
      </c>
      <c r="N40" s="51">
        <f>IF(ISERROR(VLOOKUP(J40,'KAYIT LİSTESİ'!$B$4:$H$740,6,0)),"",(VLOOKUP(J40,'KAYIT LİSTESİ'!$B$4:$H$740,6,0)))</f>
      </c>
      <c r="O40" s="171"/>
      <c r="P40" s="24"/>
      <c r="T40" s="249">
        <v>44794</v>
      </c>
      <c r="U40" s="247">
        <v>61</v>
      </c>
    </row>
    <row r="41" spans="1:21" s="18" customFormat="1" ht="33.75" customHeight="1">
      <c r="A41" s="22"/>
      <c r="B41" s="282"/>
      <c r="C41" s="25"/>
      <c r="D41" s="275"/>
      <c r="E41" s="276"/>
      <c r="F41" s="171"/>
      <c r="G41" s="280"/>
      <c r="H41" s="21"/>
      <c r="I41" s="22">
        <v>6</v>
      </c>
      <c r="J41" s="23" t="s">
        <v>583</v>
      </c>
      <c r="K41" s="280">
        <f>IF(ISERROR(VLOOKUP(J41,'KAYIT LİSTESİ'!$B$4:$H$740,2,0)),"",(VLOOKUP(J41,'KAYIT LİSTESİ'!$B$4:$H$740,2,0)))</f>
      </c>
      <c r="L41" s="25">
        <f>IF(ISERROR(VLOOKUP(J41,'KAYIT LİSTESİ'!$B$4:$H$740,4,0)),"",(VLOOKUP(J41,'KAYIT LİSTESİ'!$B$4:$H$740,4,0)))</f>
      </c>
      <c r="M41" s="51">
        <f>IF(ISERROR(VLOOKUP(J41,'KAYIT LİSTESİ'!$B$4:$H$740,5,0)),"",(VLOOKUP(J41,'KAYIT LİSTESİ'!$B$4:$H$740,5,0)))</f>
      </c>
      <c r="N41" s="51">
        <f>IF(ISERROR(VLOOKUP(J41,'KAYIT LİSTESİ'!$B$4:$H$740,6,0)),"",(VLOOKUP(J41,'KAYIT LİSTESİ'!$B$4:$H$740,6,0)))</f>
      </c>
      <c r="O41" s="171"/>
      <c r="P41" s="24"/>
      <c r="T41" s="249">
        <v>44914</v>
      </c>
      <c r="U41" s="247">
        <v>60</v>
      </c>
    </row>
    <row r="42" spans="1:21" s="18" customFormat="1" ht="33.75" customHeight="1">
      <c r="A42" s="22"/>
      <c r="B42" s="282"/>
      <c r="C42" s="25"/>
      <c r="D42" s="275"/>
      <c r="E42" s="276"/>
      <c r="F42" s="171"/>
      <c r="G42" s="280"/>
      <c r="H42" s="21"/>
      <c r="I42" s="22">
        <v>7</v>
      </c>
      <c r="J42" s="23" t="s">
        <v>584</v>
      </c>
      <c r="K42" s="280">
        <f>IF(ISERROR(VLOOKUP(J42,'KAYIT LİSTESİ'!$B$4:$H$740,2,0)),"",(VLOOKUP(J42,'KAYIT LİSTESİ'!$B$4:$H$740,2,0)))</f>
      </c>
      <c r="L42" s="25">
        <f>IF(ISERROR(VLOOKUP(J42,'KAYIT LİSTESİ'!$B$4:$H$740,4,0)),"",(VLOOKUP(J42,'KAYIT LİSTESİ'!$B$4:$H$740,4,0)))</f>
      </c>
      <c r="M42" s="51">
        <f>IF(ISERROR(VLOOKUP(J42,'KAYIT LİSTESİ'!$B$4:$H$740,5,0)),"",(VLOOKUP(J42,'KAYIT LİSTESİ'!$B$4:$H$740,5,0)))</f>
      </c>
      <c r="N42" s="51">
        <f>IF(ISERROR(VLOOKUP(J42,'KAYIT LİSTESİ'!$B$4:$H$740,6,0)),"",(VLOOKUP(J42,'KAYIT LİSTESİ'!$B$4:$H$740,6,0)))</f>
      </c>
      <c r="O42" s="171"/>
      <c r="P42" s="24"/>
      <c r="T42" s="249">
        <v>45064</v>
      </c>
      <c r="U42" s="247">
        <v>59</v>
      </c>
    </row>
    <row r="43" spans="1:21" s="18" customFormat="1" ht="33.75" customHeight="1">
      <c r="A43" s="22"/>
      <c r="B43" s="282"/>
      <c r="C43" s="25"/>
      <c r="D43" s="275"/>
      <c r="E43" s="276"/>
      <c r="F43" s="171"/>
      <c r="G43" s="280"/>
      <c r="H43" s="21"/>
      <c r="I43" s="22">
        <v>8</v>
      </c>
      <c r="J43" s="23" t="s">
        <v>585</v>
      </c>
      <c r="K43" s="280">
        <f>IF(ISERROR(VLOOKUP(J43,'KAYIT LİSTESİ'!$B$4:$H$740,2,0)),"",(VLOOKUP(J43,'KAYIT LİSTESİ'!$B$4:$H$740,2,0)))</f>
      </c>
      <c r="L43" s="25">
        <f>IF(ISERROR(VLOOKUP(J43,'KAYIT LİSTESİ'!$B$4:$H$740,4,0)),"",(VLOOKUP(J43,'KAYIT LİSTESİ'!$B$4:$H$740,4,0)))</f>
      </c>
      <c r="M43" s="51">
        <f>IF(ISERROR(VLOOKUP(J43,'KAYIT LİSTESİ'!$B$4:$H$740,5,0)),"",(VLOOKUP(J43,'KAYIT LİSTESİ'!$B$4:$H$740,5,0)))</f>
      </c>
      <c r="N43" s="51">
        <f>IF(ISERROR(VLOOKUP(J43,'KAYIT LİSTESİ'!$B$4:$H$740,6,0)),"",(VLOOKUP(J43,'KAYIT LİSTESİ'!$B$4:$H$740,6,0)))</f>
      </c>
      <c r="O43" s="171"/>
      <c r="P43" s="24"/>
      <c r="T43" s="249">
        <v>45214</v>
      </c>
      <c r="U43" s="247">
        <v>58</v>
      </c>
    </row>
    <row r="44" spans="1:21" s="18" customFormat="1" ht="33.75" customHeight="1">
      <c r="A44" s="22"/>
      <c r="B44" s="282"/>
      <c r="C44" s="25"/>
      <c r="D44" s="275"/>
      <c r="E44" s="276"/>
      <c r="F44" s="171"/>
      <c r="G44" s="280"/>
      <c r="H44" s="21"/>
      <c r="I44" s="22">
        <v>9</v>
      </c>
      <c r="J44" s="23" t="s">
        <v>586</v>
      </c>
      <c r="K44" s="280">
        <f>IF(ISERROR(VLOOKUP(J44,'KAYIT LİSTESİ'!$B$4:$H$740,2,0)),"",(VLOOKUP(J44,'KAYIT LİSTESİ'!$B$4:$H$740,2,0)))</f>
      </c>
      <c r="L44" s="25">
        <f>IF(ISERROR(VLOOKUP(J44,'KAYIT LİSTESİ'!$B$4:$H$740,4,0)),"",(VLOOKUP(J44,'KAYIT LİSTESİ'!$B$4:$H$740,4,0)))</f>
      </c>
      <c r="M44" s="51">
        <f>IF(ISERROR(VLOOKUP(J44,'KAYIT LİSTESİ'!$B$4:$H$740,5,0)),"",(VLOOKUP(J44,'KAYIT LİSTESİ'!$B$4:$H$740,5,0)))</f>
      </c>
      <c r="N44" s="51">
        <f>IF(ISERROR(VLOOKUP(J44,'KAYIT LİSTESİ'!$B$4:$H$740,6,0)),"",(VLOOKUP(J44,'KAYIT LİSTESİ'!$B$4:$H$740,6,0)))</f>
      </c>
      <c r="O44" s="171"/>
      <c r="P44" s="24"/>
      <c r="T44" s="249">
        <v>45364</v>
      </c>
      <c r="U44" s="247">
        <v>57</v>
      </c>
    </row>
    <row r="45" spans="1:21" s="18" customFormat="1" ht="33.75" customHeight="1">
      <c r="A45" s="22"/>
      <c r="B45" s="282"/>
      <c r="C45" s="25"/>
      <c r="D45" s="275"/>
      <c r="E45" s="276"/>
      <c r="F45" s="171"/>
      <c r="G45" s="280"/>
      <c r="H45" s="21"/>
      <c r="I45" s="22">
        <v>10</v>
      </c>
      <c r="J45" s="23" t="s">
        <v>587</v>
      </c>
      <c r="K45" s="280">
        <f>IF(ISERROR(VLOOKUP(J45,'KAYIT LİSTESİ'!$B$4:$H$740,2,0)),"",(VLOOKUP(J45,'KAYIT LİSTESİ'!$B$4:$H$740,2,0)))</f>
      </c>
      <c r="L45" s="25">
        <f>IF(ISERROR(VLOOKUP(J45,'KAYIT LİSTESİ'!$B$4:$H$740,4,0)),"",(VLOOKUP(J45,'KAYIT LİSTESİ'!$B$4:$H$740,4,0)))</f>
      </c>
      <c r="M45" s="51">
        <f>IF(ISERROR(VLOOKUP(J45,'KAYIT LİSTESİ'!$B$4:$H$740,5,0)),"",(VLOOKUP(J45,'KAYIT LİSTESİ'!$B$4:$H$740,5,0)))</f>
      </c>
      <c r="N45" s="51">
        <f>IF(ISERROR(VLOOKUP(J45,'KAYIT LİSTESİ'!$B$4:$H$740,6,0)),"",(VLOOKUP(J45,'KAYIT LİSTESİ'!$B$4:$H$740,6,0)))</f>
      </c>
      <c r="O45" s="171"/>
      <c r="P45" s="24"/>
      <c r="T45" s="249">
        <v>45514</v>
      </c>
      <c r="U45" s="247">
        <v>56</v>
      </c>
    </row>
    <row r="46" spans="1:21" s="18" customFormat="1" ht="33.75" customHeight="1">
      <c r="A46" s="22"/>
      <c r="B46" s="282"/>
      <c r="C46" s="25"/>
      <c r="D46" s="275"/>
      <c r="E46" s="276"/>
      <c r="F46" s="171"/>
      <c r="G46" s="280"/>
      <c r="H46" s="21"/>
      <c r="I46" s="22">
        <v>11</v>
      </c>
      <c r="J46" s="23" t="s">
        <v>588</v>
      </c>
      <c r="K46" s="280">
        <f>IF(ISERROR(VLOOKUP(J46,'KAYIT LİSTESİ'!$B$4:$H$740,2,0)),"",(VLOOKUP(J46,'KAYIT LİSTESİ'!$B$4:$H$740,2,0)))</f>
      </c>
      <c r="L46" s="25">
        <f>IF(ISERROR(VLOOKUP(J46,'KAYIT LİSTESİ'!$B$4:$H$740,4,0)),"",(VLOOKUP(J46,'KAYIT LİSTESİ'!$B$4:$H$740,4,0)))</f>
      </c>
      <c r="M46" s="51">
        <f>IF(ISERROR(VLOOKUP(J46,'KAYIT LİSTESİ'!$B$4:$H$740,5,0)),"",(VLOOKUP(J46,'KAYIT LİSTESİ'!$B$4:$H$740,5,0)))</f>
      </c>
      <c r="N46" s="51">
        <f>IF(ISERROR(VLOOKUP(J46,'KAYIT LİSTESİ'!$B$4:$H$740,6,0)),"",(VLOOKUP(J46,'KAYIT LİSTESİ'!$B$4:$H$740,6,0)))</f>
      </c>
      <c r="O46" s="171"/>
      <c r="P46" s="24"/>
      <c r="T46" s="249">
        <v>45664</v>
      </c>
      <c r="U46" s="247">
        <v>55</v>
      </c>
    </row>
    <row r="47" spans="1:21" s="18" customFormat="1" ht="33.75" customHeight="1">
      <c r="A47" s="22"/>
      <c r="B47" s="282"/>
      <c r="C47" s="25"/>
      <c r="D47" s="275"/>
      <c r="E47" s="276"/>
      <c r="F47" s="171"/>
      <c r="G47" s="280"/>
      <c r="H47" s="21"/>
      <c r="I47" s="22">
        <v>12</v>
      </c>
      <c r="J47" s="23" t="s">
        <v>589</v>
      </c>
      <c r="K47" s="280">
        <f>IF(ISERROR(VLOOKUP(J47,'KAYIT LİSTESİ'!$B$4:$H$740,2,0)),"",(VLOOKUP(J47,'KAYIT LİSTESİ'!$B$4:$H$740,2,0)))</f>
      </c>
      <c r="L47" s="25">
        <f>IF(ISERROR(VLOOKUP(J47,'KAYIT LİSTESİ'!$B$4:$H$740,4,0)),"",(VLOOKUP(J47,'KAYIT LİSTESİ'!$B$4:$H$740,4,0)))</f>
      </c>
      <c r="M47" s="51">
        <f>IF(ISERROR(VLOOKUP(J47,'KAYIT LİSTESİ'!$B$4:$H$740,5,0)),"",(VLOOKUP(J47,'KAYIT LİSTESİ'!$B$4:$H$740,5,0)))</f>
      </c>
      <c r="N47" s="51">
        <f>IF(ISERROR(VLOOKUP(J47,'KAYIT LİSTESİ'!$B$4:$H$740,6,0)),"",(VLOOKUP(J47,'KAYIT LİSTESİ'!$B$4:$H$740,6,0)))</f>
      </c>
      <c r="O47" s="171"/>
      <c r="P47" s="24"/>
      <c r="T47" s="249">
        <v>45814</v>
      </c>
      <c r="U47" s="247">
        <v>54</v>
      </c>
    </row>
    <row r="48" spans="1:21" ht="7.5" customHeight="1">
      <c r="A48" s="36"/>
      <c r="B48" s="36"/>
      <c r="C48" s="37"/>
      <c r="D48" s="58"/>
      <c r="E48" s="38"/>
      <c r="F48" s="177"/>
      <c r="G48" s="40"/>
      <c r="I48" s="41"/>
      <c r="J48" s="42"/>
      <c r="K48" s="43"/>
      <c r="L48" s="44"/>
      <c r="M48" s="54"/>
      <c r="N48" s="54"/>
      <c r="O48" s="172"/>
      <c r="P48" s="43"/>
      <c r="T48" s="249">
        <v>52614</v>
      </c>
      <c r="U48" s="247">
        <v>39</v>
      </c>
    </row>
    <row r="49" spans="1:21" ht="14.25" customHeight="1">
      <c r="A49" s="30" t="s">
        <v>19</v>
      </c>
      <c r="B49" s="30"/>
      <c r="C49" s="30"/>
      <c r="D49" s="59"/>
      <c r="E49" s="52" t="s">
        <v>0</v>
      </c>
      <c r="F49" s="178" t="s">
        <v>1</v>
      </c>
      <c r="G49" s="27"/>
      <c r="H49" s="31" t="s">
        <v>2</v>
      </c>
      <c r="I49" s="31"/>
      <c r="J49" s="31"/>
      <c r="K49" s="31"/>
      <c r="M49" s="55" t="s">
        <v>3</v>
      </c>
      <c r="N49" s="56" t="s">
        <v>3</v>
      </c>
      <c r="O49" s="173" t="s">
        <v>3</v>
      </c>
      <c r="P49" s="30"/>
      <c r="Q49" s="32"/>
      <c r="T49" s="249">
        <v>52814</v>
      </c>
      <c r="U49" s="247">
        <v>38</v>
      </c>
    </row>
    <row r="50" spans="20:21" ht="12.75">
      <c r="T50" s="249">
        <v>53014</v>
      </c>
      <c r="U50" s="247">
        <v>37</v>
      </c>
    </row>
    <row r="51" spans="20:21" ht="12.75">
      <c r="T51" s="249">
        <v>53214</v>
      </c>
      <c r="U51" s="247">
        <v>36</v>
      </c>
    </row>
    <row r="52" spans="20:21" ht="12.75">
      <c r="T52" s="249">
        <v>53514</v>
      </c>
      <c r="U52" s="247">
        <v>35</v>
      </c>
    </row>
    <row r="53" spans="20:21" ht="12.75">
      <c r="T53" s="249">
        <v>53814</v>
      </c>
      <c r="U53" s="247">
        <v>34</v>
      </c>
    </row>
    <row r="54" spans="20:21" ht="12.75">
      <c r="T54" s="249">
        <v>54114</v>
      </c>
      <c r="U54" s="247">
        <v>33</v>
      </c>
    </row>
    <row r="55" spans="20:21" ht="12.75">
      <c r="T55" s="249">
        <v>54414</v>
      </c>
      <c r="U55" s="247">
        <v>32</v>
      </c>
    </row>
    <row r="56" spans="20:21" ht="12.75">
      <c r="T56" s="249">
        <v>54814</v>
      </c>
      <c r="U56" s="247">
        <v>31</v>
      </c>
    </row>
    <row r="57" spans="20:21" ht="12.75">
      <c r="T57" s="249">
        <v>55214</v>
      </c>
      <c r="U57" s="247">
        <v>30</v>
      </c>
    </row>
    <row r="58" spans="20:21" ht="12.75">
      <c r="T58" s="249">
        <v>55614</v>
      </c>
      <c r="U58" s="247">
        <v>29</v>
      </c>
    </row>
    <row r="59" spans="20:21" ht="12.75">
      <c r="T59" s="249">
        <v>60014</v>
      </c>
      <c r="U59" s="247">
        <v>28</v>
      </c>
    </row>
    <row r="60" spans="20:21" ht="12.75">
      <c r="T60" s="249">
        <v>60414</v>
      </c>
      <c r="U60" s="247">
        <v>27</v>
      </c>
    </row>
    <row r="61" spans="20:21" ht="12.75">
      <c r="T61" s="249">
        <v>60814</v>
      </c>
      <c r="U61" s="247">
        <v>26</v>
      </c>
    </row>
    <row r="62" spans="20:21" ht="12.75">
      <c r="T62" s="249">
        <v>61214</v>
      </c>
      <c r="U62" s="247">
        <v>25</v>
      </c>
    </row>
    <row r="63" spans="20:21" ht="12.75">
      <c r="T63" s="249">
        <v>61614</v>
      </c>
      <c r="U63" s="247">
        <v>24</v>
      </c>
    </row>
    <row r="64" spans="20:21" ht="12.75">
      <c r="T64" s="249">
        <v>62014</v>
      </c>
      <c r="U64" s="247">
        <v>23</v>
      </c>
    </row>
    <row r="65" spans="20:21" ht="12.75">
      <c r="T65" s="249">
        <v>62414</v>
      </c>
      <c r="U65" s="247">
        <v>22</v>
      </c>
    </row>
    <row r="66" spans="20:21" ht="12.75">
      <c r="T66" s="249">
        <v>62814</v>
      </c>
      <c r="U66" s="247">
        <v>21</v>
      </c>
    </row>
    <row r="67" spans="20:21" ht="12.75">
      <c r="T67" s="249">
        <v>63214</v>
      </c>
      <c r="U67" s="247">
        <v>20</v>
      </c>
    </row>
    <row r="68" spans="20:21" ht="12.75">
      <c r="T68" s="249">
        <v>63614</v>
      </c>
      <c r="U68" s="247">
        <v>19</v>
      </c>
    </row>
    <row r="69" spans="20:21" ht="12.75">
      <c r="T69" s="249">
        <v>64014</v>
      </c>
      <c r="U69" s="247">
        <v>18</v>
      </c>
    </row>
    <row r="70" spans="20:21" ht="12.75">
      <c r="T70" s="249">
        <v>64414</v>
      </c>
      <c r="U70" s="247">
        <v>17</v>
      </c>
    </row>
    <row r="71" spans="20:21" ht="12.75">
      <c r="T71" s="249">
        <v>64814</v>
      </c>
      <c r="U71" s="247">
        <v>16</v>
      </c>
    </row>
    <row r="72" spans="20:21" ht="12.75">
      <c r="T72" s="249">
        <v>65214</v>
      </c>
      <c r="U72" s="247">
        <v>15</v>
      </c>
    </row>
    <row r="73" spans="20:21" ht="12.75">
      <c r="T73" s="249">
        <v>65614</v>
      </c>
      <c r="U73" s="247">
        <v>14</v>
      </c>
    </row>
    <row r="74" spans="20:21" ht="12.75">
      <c r="T74" s="249">
        <v>70014</v>
      </c>
      <c r="U74" s="247">
        <v>13</v>
      </c>
    </row>
    <row r="75" spans="20:21" ht="12.75">
      <c r="T75" s="249">
        <v>70414</v>
      </c>
      <c r="U75" s="247">
        <v>12</v>
      </c>
    </row>
    <row r="76" spans="20:21" ht="12.75">
      <c r="T76" s="249">
        <v>70914</v>
      </c>
      <c r="U76" s="247">
        <v>11</v>
      </c>
    </row>
    <row r="77" spans="20:21" ht="12.75">
      <c r="T77" s="249">
        <v>71414</v>
      </c>
      <c r="U77" s="247">
        <v>10</v>
      </c>
    </row>
    <row r="78" spans="20:21" ht="12.75">
      <c r="T78" s="249">
        <v>71914</v>
      </c>
      <c r="U78" s="247">
        <v>9</v>
      </c>
    </row>
    <row r="79" spans="20:21" ht="12.75">
      <c r="T79" s="249">
        <v>72414</v>
      </c>
      <c r="U79" s="247">
        <v>8</v>
      </c>
    </row>
    <row r="80" spans="20:21" ht="12.75">
      <c r="T80" s="249">
        <v>72914</v>
      </c>
      <c r="U80" s="247">
        <v>7</v>
      </c>
    </row>
    <row r="81" spans="20:21" ht="12.75">
      <c r="T81" s="249">
        <v>73414</v>
      </c>
      <c r="U81" s="247">
        <v>6</v>
      </c>
    </row>
    <row r="82" spans="20:21" ht="12.75">
      <c r="T82" s="249">
        <v>73914</v>
      </c>
      <c r="U82" s="247">
        <v>5</v>
      </c>
    </row>
    <row r="83" spans="20:21" ht="12.75">
      <c r="T83" s="249">
        <v>74414</v>
      </c>
      <c r="U83" s="247">
        <v>4</v>
      </c>
    </row>
    <row r="84" spans="20:21" ht="12.75">
      <c r="T84" s="249">
        <v>74914</v>
      </c>
      <c r="U84" s="247">
        <v>3</v>
      </c>
    </row>
    <row r="85" spans="20:21" ht="12.75">
      <c r="T85" s="249">
        <v>75414</v>
      </c>
      <c r="U85" s="247">
        <v>2</v>
      </c>
    </row>
    <row r="86" spans="20:21" ht="12.75">
      <c r="T86" s="249">
        <v>80014</v>
      </c>
      <c r="U86" s="247">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BW95"/>
  <sheetViews>
    <sheetView view="pageBreakPreview" zoomScale="40" zoomScaleNormal="50" zoomScaleSheetLayoutView="40" workbookViewId="0" topLeftCell="A1">
      <selection activeCell="AI17" sqref="AI17"/>
    </sheetView>
  </sheetViews>
  <sheetFormatPr defaultColWidth="9.140625" defaultRowHeight="12.75"/>
  <cols>
    <col min="1" max="1" width="12.7109375" style="28" customWidth="1"/>
    <col min="2" max="2" width="13.28125" style="28" hidden="1" customWidth="1"/>
    <col min="3" max="3" width="18.00390625" style="28" bestFit="1" customWidth="1"/>
    <col min="4" max="4" width="23.00390625" style="62" customWidth="1"/>
    <col min="5" max="5" width="25.57421875" style="28" customWidth="1"/>
    <col min="6" max="6" width="64.8515625" style="28" bestFit="1" customWidth="1"/>
    <col min="7" max="7" width="5.57421875" style="60" bestFit="1" customWidth="1"/>
    <col min="8" max="66" width="4.7109375" style="60" customWidth="1"/>
    <col min="67" max="67" width="14.8515625" style="63" customWidth="1"/>
    <col min="68" max="68" width="14.140625" style="64" customWidth="1"/>
    <col min="69" max="69" width="17.00390625" style="28" customWidth="1"/>
    <col min="70" max="73" width="9.140625" style="60" customWidth="1"/>
    <col min="74" max="74" width="9.140625" style="253" hidden="1" customWidth="1"/>
    <col min="75" max="75" width="9.140625" style="251" hidden="1" customWidth="1"/>
    <col min="76" max="16384" width="9.140625" style="60" customWidth="1"/>
  </cols>
  <sheetData>
    <row r="1" spans="1:75" s="9" customFormat="1" ht="69.75" customHeight="1">
      <c r="A1" s="469" t="s">
        <v>278</v>
      </c>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c r="AL1" s="469"/>
      <c r="AM1" s="469"/>
      <c r="AN1" s="469"/>
      <c r="AO1" s="469"/>
      <c r="AP1" s="469"/>
      <c r="AQ1" s="469"/>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V1" s="253">
        <v>60</v>
      </c>
      <c r="BW1" s="251">
        <v>1</v>
      </c>
    </row>
    <row r="2" spans="1:75" s="9" customFormat="1" ht="36.75" customHeight="1">
      <c r="A2" s="470" t="s">
        <v>283</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V2" s="253">
        <v>62</v>
      </c>
      <c r="BW2" s="251">
        <v>2</v>
      </c>
    </row>
    <row r="3" spans="1:75" s="73" customFormat="1" ht="23.25" customHeight="1">
      <c r="A3" s="471" t="s">
        <v>57</v>
      </c>
      <c r="B3" s="471"/>
      <c r="C3" s="471"/>
      <c r="D3" s="471"/>
      <c r="E3" s="472" t="s">
        <v>181</v>
      </c>
      <c r="F3" s="472"/>
      <c r="G3" s="71"/>
      <c r="H3" s="71"/>
      <c r="I3" s="71"/>
      <c r="J3" s="71"/>
      <c r="K3" s="71"/>
      <c r="L3" s="71"/>
      <c r="M3" s="71"/>
      <c r="N3" s="71"/>
      <c r="O3" s="71"/>
      <c r="P3" s="71"/>
      <c r="Q3" s="71"/>
      <c r="R3" s="71"/>
      <c r="S3" s="71"/>
      <c r="T3" s="71"/>
      <c r="U3" s="473"/>
      <c r="V3" s="473"/>
      <c r="W3" s="473"/>
      <c r="X3" s="473"/>
      <c r="Y3" s="71"/>
      <c r="Z3" s="71"/>
      <c r="AA3" s="474"/>
      <c r="AB3" s="474"/>
      <c r="AC3" s="474"/>
      <c r="AD3" s="474"/>
      <c r="AE3" s="474"/>
      <c r="AF3" s="475"/>
      <c r="AG3" s="475"/>
      <c r="AH3" s="475"/>
      <c r="AI3" s="475"/>
      <c r="AJ3" s="475"/>
      <c r="AK3" s="71"/>
      <c r="AL3" s="71"/>
      <c r="AM3" s="71"/>
      <c r="AN3" s="71"/>
      <c r="AO3" s="71"/>
      <c r="AP3" s="71"/>
      <c r="AQ3" s="71"/>
      <c r="AR3" s="72"/>
      <c r="AS3" s="72"/>
      <c r="AT3" s="72"/>
      <c r="AU3" s="72"/>
      <c r="AV3" s="72"/>
      <c r="AW3" s="471" t="s">
        <v>202</v>
      </c>
      <c r="AX3" s="471"/>
      <c r="AY3" s="471"/>
      <c r="AZ3" s="471"/>
      <c r="BA3" s="471"/>
      <c r="BB3" s="471"/>
      <c r="BC3" s="476" t="s">
        <v>263</v>
      </c>
      <c r="BD3" s="476"/>
      <c r="BE3" s="476"/>
      <c r="BF3" s="476"/>
      <c r="BG3" s="476"/>
      <c r="BH3" s="476"/>
      <c r="BI3" s="476"/>
      <c r="BJ3" s="476"/>
      <c r="BK3" s="476"/>
      <c r="BL3" s="476"/>
      <c r="BM3" s="476"/>
      <c r="BN3" s="476"/>
      <c r="BO3" s="476"/>
      <c r="BP3" s="476"/>
      <c r="BQ3" s="476"/>
      <c r="BV3" s="253">
        <v>64</v>
      </c>
      <c r="BW3" s="251">
        <v>3</v>
      </c>
    </row>
    <row r="4" spans="1:75" s="73" customFormat="1" ht="23.25" customHeight="1">
      <c r="A4" s="481" t="s">
        <v>59</v>
      </c>
      <c r="B4" s="481"/>
      <c r="C4" s="481"/>
      <c r="D4" s="481"/>
      <c r="E4" s="482" t="s">
        <v>590</v>
      </c>
      <c r="F4" s="482"/>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481" t="s">
        <v>55</v>
      </c>
      <c r="AX4" s="481"/>
      <c r="AY4" s="481"/>
      <c r="AZ4" s="481"/>
      <c r="BA4" s="481"/>
      <c r="BB4" s="481"/>
      <c r="BC4" s="484" t="s">
        <v>291</v>
      </c>
      <c r="BD4" s="484"/>
      <c r="BE4" s="484"/>
      <c r="BF4" s="484"/>
      <c r="BG4" s="484"/>
      <c r="BH4" s="484"/>
      <c r="BI4" s="484"/>
      <c r="BJ4" s="484"/>
      <c r="BK4" s="484"/>
      <c r="BL4" s="484"/>
      <c r="BM4" s="484"/>
      <c r="BN4" s="484"/>
      <c r="BO4" s="484"/>
      <c r="BP4" s="484"/>
      <c r="BQ4" s="484"/>
      <c r="BV4" s="253">
        <v>66</v>
      </c>
      <c r="BW4" s="251">
        <v>4</v>
      </c>
    </row>
    <row r="5" spans="1:75" s="9" customFormat="1" ht="30" customHeight="1">
      <c r="A5" s="65"/>
      <c r="B5" s="65"/>
      <c r="C5" s="65"/>
      <c r="D5" s="66"/>
      <c r="E5" s="67"/>
      <c r="F5" s="68"/>
      <c r="G5" s="69"/>
      <c r="H5" s="69"/>
      <c r="I5" s="69"/>
      <c r="J5" s="69"/>
      <c r="K5" s="65"/>
      <c r="L5" s="65"/>
      <c r="M5" s="65"/>
      <c r="N5" s="65"/>
      <c r="O5" s="65"/>
      <c r="P5" s="65"/>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483">
        <v>41510.77792835648</v>
      </c>
      <c r="BP5" s="483"/>
      <c r="BQ5" s="483"/>
      <c r="BV5" s="253">
        <v>68</v>
      </c>
      <c r="BW5" s="251">
        <v>5</v>
      </c>
    </row>
    <row r="6" spans="1:75" ht="22.5" customHeight="1">
      <c r="A6" s="478" t="s">
        <v>6</v>
      </c>
      <c r="B6" s="477"/>
      <c r="C6" s="478" t="s">
        <v>41</v>
      </c>
      <c r="D6" s="478" t="s">
        <v>21</v>
      </c>
      <c r="E6" s="478" t="s">
        <v>7</v>
      </c>
      <c r="F6" s="478" t="s">
        <v>279</v>
      </c>
      <c r="G6" s="487" t="s">
        <v>22</v>
      </c>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8" t="s">
        <v>8</v>
      </c>
      <c r="BP6" s="485" t="s">
        <v>100</v>
      </c>
      <c r="BQ6" s="486" t="s">
        <v>9</v>
      </c>
      <c r="BV6" s="253">
        <v>70</v>
      </c>
      <c r="BW6" s="251">
        <v>6</v>
      </c>
    </row>
    <row r="7" spans="1:75" ht="54.75" customHeight="1">
      <c r="A7" s="479"/>
      <c r="B7" s="477"/>
      <c r="C7" s="479"/>
      <c r="D7" s="479"/>
      <c r="E7" s="479"/>
      <c r="F7" s="479"/>
      <c r="G7" s="480">
        <v>170</v>
      </c>
      <c r="H7" s="480"/>
      <c r="I7" s="480"/>
      <c r="J7" s="480">
        <v>175</v>
      </c>
      <c r="K7" s="480"/>
      <c r="L7" s="480"/>
      <c r="M7" s="480">
        <v>180</v>
      </c>
      <c r="N7" s="480"/>
      <c r="O7" s="480"/>
      <c r="P7" s="480">
        <v>185</v>
      </c>
      <c r="Q7" s="480"/>
      <c r="R7" s="480"/>
      <c r="S7" s="480">
        <v>190</v>
      </c>
      <c r="T7" s="480"/>
      <c r="U7" s="480"/>
      <c r="V7" s="480">
        <v>195</v>
      </c>
      <c r="W7" s="480"/>
      <c r="X7" s="480"/>
      <c r="Y7" s="480">
        <v>200</v>
      </c>
      <c r="Z7" s="480"/>
      <c r="AA7" s="480"/>
      <c r="AB7" s="480">
        <v>203</v>
      </c>
      <c r="AC7" s="480"/>
      <c r="AD7" s="480"/>
      <c r="AE7" s="480">
        <v>206</v>
      </c>
      <c r="AF7" s="480"/>
      <c r="AG7" s="480"/>
      <c r="AH7" s="480">
        <v>209</v>
      </c>
      <c r="AI7" s="480"/>
      <c r="AJ7" s="480"/>
      <c r="AK7" s="480">
        <v>212</v>
      </c>
      <c r="AL7" s="480"/>
      <c r="AM7" s="480"/>
      <c r="AN7" s="480">
        <v>215</v>
      </c>
      <c r="AO7" s="480"/>
      <c r="AP7" s="480"/>
      <c r="AQ7" s="480">
        <v>217</v>
      </c>
      <c r="AR7" s="480"/>
      <c r="AS7" s="480"/>
      <c r="AT7" s="480"/>
      <c r="AU7" s="480"/>
      <c r="AV7" s="480"/>
      <c r="AW7" s="480"/>
      <c r="AX7" s="480"/>
      <c r="AY7" s="480"/>
      <c r="AZ7" s="480"/>
      <c r="BA7" s="480"/>
      <c r="BB7" s="480"/>
      <c r="BC7" s="480"/>
      <c r="BD7" s="480"/>
      <c r="BE7" s="480"/>
      <c r="BF7" s="480"/>
      <c r="BG7" s="480"/>
      <c r="BH7" s="480"/>
      <c r="BI7" s="480"/>
      <c r="BJ7" s="480"/>
      <c r="BK7" s="480"/>
      <c r="BL7" s="480"/>
      <c r="BM7" s="480"/>
      <c r="BN7" s="480"/>
      <c r="BO7" s="488"/>
      <c r="BP7" s="485"/>
      <c r="BQ7" s="486"/>
      <c r="BV7" s="253">
        <v>72</v>
      </c>
      <c r="BW7" s="251">
        <v>7</v>
      </c>
    </row>
    <row r="8" spans="1:75" s="358" customFormat="1" ht="66" customHeight="1">
      <c r="A8" s="347">
        <v>1</v>
      </c>
      <c r="B8" s="348" t="s">
        <v>76</v>
      </c>
      <c r="C8" s="349">
        <v>496</v>
      </c>
      <c r="D8" s="350">
        <v>33970</v>
      </c>
      <c r="E8" s="351" t="s">
        <v>423</v>
      </c>
      <c r="F8" s="351" t="s">
        <v>416</v>
      </c>
      <c r="G8" s="352"/>
      <c r="H8" s="352"/>
      <c r="I8" s="352"/>
      <c r="J8" s="353"/>
      <c r="K8" s="354"/>
      <c r="L8" s="354"/>
      <c r="M8" s="352"/>
      <c r="N8" s="355"/>
      <c r="O8" s="352"/>
      <c r="P8" s="354"/>
      <c r="Q8" s="354"/>
      <c r="R8" s="354"/>
      <c r="S8" s="352"/>
      <c r="T8" s="352"/>
      <c r="U8" s="352"/>
      <c r="V8" s="354"/>
      <c r="W8" s="354"/>
      <c r="X8" s="354"/>
      <c r="Y8" s="352"/>
      <c r="Z8" s="352"/>
      <c r="AA8" s="352"/>
      <c r="AB8" s="354" t="s">
        <v>629</v>
      </c>
      <c r="AC8" s="354"/>
      <c r="AD8" s="354"/>
      <c r="AE8" s="352" t="s">
        <v>619</v>
      </c>
      <c r="AF8" s="352"/>
      <c r="AG8" s="352"/>
      <c r="AH8" s="354" t="s">
        <v>629</v>
      </c>
      <c r="AI8" s="354"/>
      <c r="AJ8" s="354"/>
      <c r="AK8" s="352" t="s">
        <v>621</v>
      </c>
      <c r="AL8" s="352" t="s">
        <v>621</v>
      </c>
      <c r="AM8" s="352" t="s">
        <v>629</v>
      </c>
      <c r="AN8" s="354" t="s">
        <v>621</v>
      </c>
      <c r="AO8" s="354" t="s">
        <v>621</v>
      </c>
      <c r="AP8" s="354" t="s">
        <v>629</v>
      </c>
      <c r="AQ8" s="352" t="s">
        <v>621</v>
      </c>
      <c r="AR8" s="352" t="s">
        <v>621</v>
      </c>
      <c r="AS8" s="352" t="s">
        <v>621</v>
      </c>
      <c r="AT8" s="354"/>
      <c r="AU8" s="356"/>
      <c r="AV8" s="356"/>
      <c r="AW8" s="357"/>
      <c r="AX8" s="357"/>
      <c r="AY8" s="357"/>
      <c r="AZ8" s="356"/>
      <c r="BA8" s="356"/>
      <c r="BB8" s="356"/>
      <c r="BC8" s="357"/>
      <c r="BD8" s="357"/>
      <c r="BE8" s="357"/>
      <c r="BF8" s="356"/>
      <c r="BG8" s="356"/>
      <c r="BH8" s="356"/>
      <c r="BI8" s="357"/>
      <c r="BJ8" s="357"/>
      <c r="BK8" s="357"/>
      <c r="BL8" s="356"/>
      <c r="BM8" s="356"/>
      <c r="BN8" s="356"/>
      <c r="BO8" s="214">
        <v>215</v>
      </c>
      <c r="BP8" s="286">
        <v>8</v>
      </c>
      <c r="BQ8" s="346">
        <v>1</v>
      </c>
      <c r="BV8" s="359">
        <v>74</v>
      </c>
      <c r="BW8" s="360">
        <v>8</v>
      </c>
    </row>
    <row r="9" spans="1:75" s="358" customFormat="1" ht="66" customHeight="1">
      <c r="A9" s="347">
        <v>2</v>
      </c>
      <c r="B9" s="348" t="s">
        <v>77</v>
      </c>
      <c r="C9" s="349">
        <v>412</v>
      </c>
      <c r="D9" s="350">
        <v>33006</v>
      </c>
      <c r="E9" s="351" t="s">
        <v>363</v>
      </c>
      <c r="F9" s="351" t="s">
        <v>356</v>
      </c>
      <c r="G9" s="352"/>
      <c r="H9" s="352"/>
      <c r="I9" s="352"/>
      <c r="J9" s="353"/>
      <c r="K9" s="354"/>
      <c r="L9" s="354"/>
      <c r="M9" s="352"/>
      <c r="N9" s="355"/>
      <c r="O9" s="352"/>
      <c r="P9" s="354"/>
      <c r="Q9" s="354"/>
      <c r="R9" s="354"/>
      <c r="S9" s="352"/>
      <c r="T9" s="352"/>
      <c r="U9" s="352"/>
      <c r="V9" s="354"/>
      <c r="W9" s="354"/>
      <c r="X9" s="354"/>
      <c r="Y9" s="352"/>
      <c r="Z9" s="352"/>
      <c r="AA9" s="352"/>
      <c r="AB9" s="354"/>
      <c r="AC9" s="354"/>
      <c r="AD9" s="354"/>
      <c r="AE9" s="352" t="s">
        <v>629</v>
      </c>
      <c r="AF9" s="352"/>
      <c r="AG9" s="352"/>
      <c r="AH9" s="354" t="s">
        <v>619</v>
      </c>
      <c r="AI9" s="354"/>
      <c r="AJ9" s="354"/>
      <c r="AK9" s="352" t="s">
        <v>629</v>
      </c>
      <c r="AL9" s="352"/>
      <c r="AM9" s="352"/>
      <c r="AN9" s="354" t="s">
        <v>621</v>
      </c>
      <c r="AO9" s="354" t="s">
        <v>621</v>
      </c>
      <c r="AP9" s="354" t="s">
        <v>621</v>
      </c>
      <c r="AQ9" s="352"/>
      <c r="AR9" s="352"/>
      <c r="AS9" s="352"/>
      <c r="AT9" s="354"/>
      <c r="AU9" s="356"/>
      <c r="AV9" s="356"/>
      <c r="AW9" s="357"/>
      <c r="AX9" s="357"/>
      <c r="AY9" s="357"/>
      <c r="AZ9" s="356"/>
      <c r="BA9" s="356"/>
      <c r="BB9" s="356"/>
      <c r="BC9" s="357"/>
      <c r="BD9" s="357"/>
      <c r="BE9" s="357"/>
      <c r="BF9" s="356"/>
      <c r="BG9" s="356"/>
      <c r="BH9" s="356"/>
      <c r="BI9" s="357"/>
      <c r="BJ9" s="357"/>
      <c r="BK9" s="357"/>
      <c r="BL9" s="356"/>
      <c r="BM9" s="356"/>
      <c r="BN9" s="356"/>
      <c r="BO9" s="214">
        <v>212</v>
      </c>
      <c r="BP9" s="286">
        <v>7</v>
      </c>
      <c r="BQ9" s="346">
        <v>2</v>
      </c>
      <c r="BV9" s="359">
        <v>76</v>
      </c>
      <c r="BW9" s="360">
        <v>9</v>
      </c>
    </row>
    <row r="10" spans="1:75" s="358" customFormat="1" ht="66" customHeight="1">
      <c r="A10" s="347">
        <v>3</v>
      </c>
      <c r="B10" s="348" t="s">
        <v>78</v>
      </c>
      <c r="C10" s="349">
        <v>385</v>
      </c>
      <c r="D10" s="350">
        <v>33920</v>
      </c>
      <c r="E10" s="351" t="s">
        <v>306</v>
      </c>
      <c r="F10" s="351" t="s">
        <v>307</v>
      </c>
      <c r="G10" s="352"/>
      <c r="H10" s="352"/>
      <c r="I10" s="352"/>
      <c r="J10" s="353"/>
      <c r="K10" s="354"/>
      <c r="L10" s="354"/>
      <c r="M10" s="352"/>
      <c r="N10" s="355"/>
      <c r="O10" s="352"/>
      <c r="P10" s="354" t="s">
        <v>629</v>
      </c>
      <c r="Q10" s="354"/>
      <c r="R10" s="354"/>
      <c r="S10" s="352" t="s">
        <v>629</v>
      </c>
      <c r="T10" s="352"/>
      <c r="U10" s="352"/>
      <c r="V10" s="354" t="s">
        <v>629</v>
      </c>
      <c r="W10" s="354"/>
      <c r="X10" s="354"/>
      <c r="Y10" s="352" t="s">
        <v>621</v>
      </c>
      <c r="Z10" s="352" t="s">
        <v>621</v>
      </c>
      <c r="AA10" s="352" t="s">
        <v>629</v>
      </c>
      <c r="AB10" s="354" t="s">
        <v>621</v>
      </c>
      <c r="AC10" s="354" t="s">
        <v>621</v>
      </c>
      <c r="AD10" s="354" t="s">
        <v>621</v>
      </c>
      <c r="AE10" s="352"/>
      <c r="AF10" s="352"/>
      <c r="AG10" s="352"/>
      <c r="AH10" s="354"/>
      <c r="AI10" s="354"/>
      <c r="AJ10" s="354"/>
      <c r="AK10" s="352"/>
      <c r="AL10" s="352"/>
      <c r="AM10" s="352"/>
      <c r="AN10" s="354"/>
      <c r="AO10" s="354"/>
      <c r="AP10" s="354"/>
      <c r="AQ10" s="352"/>
      <c r="AR10" s="352"/>
      <c r="AS10" s="352"/>
      <c r="AT10" s="354"/>
      <c r="AU10" s="356"/>
      <c r="AV10" s="356"/>
      <c r="AW10" s="357"/>
      <c r="AX10" s="357"/>
      <c r="AY10" s="357"/>
      <c r="AZ10" s="356"/>
      <c r="BA10" s="356"/>
      <c r="BB10" s="356"/>
      <c r="BC10" s="357"/>
      <c r="BD10" s="357"/>
      <c r="BE10" s="357"/>
      <c r="BF10" s="356"/>
      <c r="BG10" s="356"/>
      <c r="BH10" s="356"/>
      <c r="BI10" s="357"/>
      <c r="BJ10" s="357"/>
      <c r="BK10" s="357"/>
      <c r="BL10" s="356"/>
      <c r="BM10" s="356"/>
      <c r="BN10" s="356"/>
      <c r="BO10" s="214">
        <v>200</v>
      </c>
      <c r="BP10" s="286">
        <v>6</v>
      </c>
      <c r="BQ10" s="346">
        <v>3</v>
      </c>
      <c r="BV10" s="359">
        <v>78</v>
      </c>
      <c r="BW10" s="360">
        <v>10</v>
      </c>
    </row>
    <row r="11" spans="1:75" s="358" customFormat="1" ht="66" customHeight="1">
      <c r="A11" s="347">
        <v>4</v>
      </c>
      <c r="B11" s="348" t="s">
        <v>79</v>
      </c>
      <c r="C11" s="349">
        <v>434</v>
      </c>
      <c r="D11" s="350">
        <v>32297</v>
      </c>
      <c r="E11" s="351" t="s">
        <v>379</v>
      </c>
      <c r="F11" s="351" t="s">
        <v>371</v>
      </c>
      <c r="G11" s="352"/>
      <c r="H11" s="352"/>
      <c r="I11" s="352"/>
      <c r="J11" s="353"/>
      <c r="K11" s="354"/>
      <c r="L11" s="354"/>
      <c r="M11" s="352"/>
      <c r="N11" s="355"/>
      <c r="O11" s="352"/>
      <c r="P11" s="354"/>
      <c r="Q11" s="354"/>
      <c r="R11" s="354"/>
      <c r="S11" s="352" t="s">
        <v>629</v>
      </c>
      <c r="T11" s="352"/>
      <c r="U11" s="352"/>
      <c r="V11" s="354" t="s">
        <v>621</v>
      </c>
      <c r="W11" s="354" t="s">
        <v>621</v>
      </c>
      <c r="X11" s="354" t="s">
        <v>621</v>
      </c>
      <c r="Y11" s="352"/>
      <c r="Z11" s="352"/>
      <c r="AA11" s="352"/>
      <c r="AB11" s="354"/>
      <c r="AC11" s="354"/>
      <c r="AD11" s="354"/>
      <c r="AE11" s="352"/>
      <c r="AF11" s="352"/>
      <c r="AG11" s="352"/>
      <c r="AH11" s="354"/>
      <c r="AI11" s="354"/>
      <c r="AJ11" s="354"/>
      <c r="AK11" s="352"/>
      <c r="AL11" s="352"/>
      <c r="AM11" s="352"/>
      <c r="AN11" s="354"/>
      <c r="AO11" s="354"/>
      <c r="AP11" s="354"/>
      <c r="AQ11" s="352"/>
      <c r="AR11" s="352"/>
      <c r="AS11" s="352"/>
      <c r="AT11" s="354"/>
      <c r="AU11" s="356"/>
      <c r="AV11" s="356"/>
      <c r="AW11" s="357"/>
      <c r="AX11" s="357"/>
      <c r="AY11" s="357"/>
      <c r="AZ11" s="356"/>
      <c r="BA11" s="356"/>
      <c r="BB11" s="356"/>
      <c r="BC11" s="357"/>
      <c r="BD11" s="357"/>
      <c r="BE11" s="357"/>
      <c r="BF11" s="356"/>
      <c r="BG11" s="356"/>
      <c r="BH11" s="356"/>
      <c r="BI11" s="357"/>
      <c r="BJ11" s="357"/>
      <c r="BK11" s="357"/>
      <c r="BL11" s="356"/>
      <c r="BM11" s="356"/>
      <c r="BN11" s="356"/>
      <c r="BO11" s="214">
        <v>190</v>
      </c>
      <c r="BP11" s="286">
        <v>5</v>
      </c>
      <c r="BQ11" s="346">
        <v>4</v>
      </c>
      <c r="BV11" s="359">
        <v>80</v>
      </c>
      <c r="BW11" s="360">
        <v>11</v>
      </c>
    </row>
    <row r="12" spans="1:75" s="358" customFormat="1" ht="66" customHeight="1">
      <c r="A12" s="347">
        <v>5</v>
      </c>
      <c r="B12" s="348" t="s">
        <v>80</v>
      </c>
      <c r="C12" s="349">
        <v>456</v>
      </c>
      <c r="D12" s="350">
        <v>34664</v>
      </c>
      <c r="E12" s="351" t="s">
        <v>411</v>
      </c>
      <c r="F12" s="351" t="s">
        <v>402</v>
      </c>
      <c r="G12" s="352" t="s">
        <v>629</v>
      </c>
      <c r="H12" s="352"/>
      <c r="I12" s="352"/>
      <c r="J12" s="353" t="s">
        <v>629</v>
      </c>
      <c r="K12" s="354"/>
      <c r="L12" s="354"/>
      <c r="M12" s="352" t="s">
        <v>629</v>
      </c>
      <c r="N12" s="355"/>
      <c r="O12" s="352"/>
      <c r="P12" s="354" t="s">
        <v>621</v>
      </c>
      <c r="Q12" s="354" t="s">
        <v>629</v>
      </c>
      <c r="R12" s="354"/>
      <c r="S12" s="352" t="s">
        <v>621</v>
      </c>
      <c r="T12" s="352" t="s">
        <v>629</v>
      </c>
      <c r="U12" s="352"/>
      <c r="V12" s="354" t="s">
        <v>621</v>
      </c>
      <c r="W12" s="354" t="s">
        <v>621</v>
      </c>
      <c r="X12" s="354" t="s">
        <v>621</v>
      </c>
      <c r="Y12" s="352"/>
      <c r="Z12" s="352"/>
      <c r="AA12" s="352"/>
      <c r="AB12" s="354"/>
      <c r="AC12" s="354"/>
      <c r="AD12" s="354"/>
      <c r="AE12" s="352"/>
      <c r="AF12" s="352"/>
      <c r="AG12" s="352"/>
      <c r="AH12" s="354"/>
      <c r="AI12" s="354"/>
      <c r="AJ12" s="354"/>
      <c r="AK12" s="352"/>
      <c r="AL12" s="352"/>
      <c r="AM12" s="352"/>
      <c r="AN12" s="354"/>
      <c r="AO12" s="354"/>
      <c r="AP12" s="354"/>
      <c r="AQ12" s="352"/>
      <c r="AR12" s="352"/>
      <c r="AS12" s="352"/>
      <c r="AT12" s="354"/>
      <c r="AU12" s="356"/>
      <c r="AV12" s="356"/>
      <c r="AW12" s="357"/>
      <c r="AX12" s="357"/>
      <c r="AY12" s="357"/>
      <c r="AZ12" s="356"/>
      <c r="BA12" s="356"/>
      <c r="BB12" s="356"/>
      <c r="BC12" s="357"/>
      <c r="BD12" s="357"/>
      <c r="BE12" s="357"/>
      <c r="BF12" s="356"/>
      <c r="BG12" s="356"/>
      <c r="BH12" s="356"/>
      <c r="BI12" s="357"/>
      <c r="BJ12" s="357"/>
      <c r="BK12" s="357"/>
      <c r="BL12" s="356"/>
      <c r="BM12" s="356"/>
      <c r="BN12" s="356"/>
      <c r="BO12" s="214">
        <v>190</v>
      </c>
      <c r="BP12" s="286">
        <v>4</v>
      </c>
      <c r="BQ12" s="346">
        <v>5</v>
      </c>
      <c r="BV12" s="359">
        <v>82</v>
      </c>
      <c r="BW12" s="360">
        <v>12</v>
      </c>
    </row>
    <row r="13" spans="1:75" s="358" customFormat="1" ht="66" customHeight="1">
      <c r="A13" s="347">
        <v>6</v>
      </c>
      <c r="B13" s="348" t="s">
        <v>81</v>
      </c>
      <c r="C13" s="349">
        <v>478</v>
      </c>
      <c r="D13" s="350">
        <v>34379</v>
      </c>
      <c r="E13" s="351" t="s">
        <v>441</v>
      </c>
      <c r="F13" s="351" t="s">
        <v>433</v>
      </c>
      <c r="G13" s="352" t="s">
        <v>629</v>
      </c>
      <c r="H13" s="352"/>
      <c r="I13" s="352"/>
      <c r="J13" s="353" t="s">
        <v>629</v>
      </c>
      <c r="K13" s="354"/>
      <c r="L13" s="354"/>
      <c r="M13" s="352" t="s">
        <v>621</v>
      </c>
      <c r="N13" s="355" t="s">
        <v>629</v>
      </c>
      <c r="O13" s="352"/>
      <c r="P13" s="354" t="s">
        <v>629</v>
      </c>
      <c r="Q13" s="354"/>
      <c r="R13" s="354"/>
      <c r="S13" s="352" t="s">
        <v>621</v>
      </c>
      <c r="T13" s="352" t="s">
        <v>621</v>
      </c>
      <c r="U13" s="352" t="s">
        <v>621</v>
      </c>
      <c r="V13" s="354"/>
      <c r="W13" s="354"/>
      <c r="X13" s="354"/>
      <c r="Y13" s="352"/>
      <c r="Z13" s="352"/>
      <c r="AA13" s="352"/>
      <c r="AB13" s="354"/>
      <c r="AC13" s="354"/>
      <c r="AD13" s="354"/>
      <c r="AE13" s="352"/>
      <c r="AF13" s="352"/>
      <c r="AG13" s="352"/>
      <c r="AH13" s="354"/>
      <c r="AI13" s="354"/>
      <c r="AJ13" s="354"/>
      <c r="AK13" s="352"/>
      <c r="AL13" s="352"/>
      <c r="AM13" s="352"/>
      <c r="AN13" s="354"/>
      <c r="AO13" s="354"/>
      <c r="AP13" s="354"/>
      <c r="AQ13" s="352"/>
      <c r="AR13" s="352"/>
      <c r="AS13" s="352"/>
      <c r="AT13" s="354"/>
      <c r="AU13" s="356"/>
      <c r="AV13" s="356"/>
      <c r="AW13" s="352"/>
      <c r="AX13" s="352"/>
      <c r="AY13" s="352"/>
      <c r="AZ13" s="354"/>
      <c r="BA13" s="354"/>
      <c r="BB13" s="354"/>
      <c r="BC13" s="352"/>
      <c r="BD13" s="357"/>
      <c r="BE13" s="357"/>
      <c r="BF13" s="354"/>
      <c r="BG13" s="356"/>
      <c r="BH13" s="356"/>
      <c r="BI13" s="352"/>
      <c r="BJ13" s="357"/>
      <c r="BK13" s="357"/>
      <c r="BL13" s="354"/>
      <c r="BM13" s="356"/>
      <c r="BN13" s="356"/>
      <c r="BO13" s="214">
        <v>185</v>
      </c>
      <c r="BP13" s="286">
        <v>3</v>
      </c>
      <c r="BQ13" s="346">
        <v>6</v>
      </c>
      <c r="BV13" s="359">
        <v>84</v>
      </c>
      <c r="BW13" s="360">
        <v>13</v>
      </c>
    </row>
    <row r="14" spans="1:75" s="358" customFormat="1" ht="66" customHeight="1">
      <c r="A14" s="347">
        <v>7</v>
      </c>
      <c r="B14" s="348" t="s">
        <v>82</v>
      </c>
      <c r="C14" s="349">
        <v>395</v>
      </c>
      <c r="D14" s="350">
        <v>31048</v>
      </c>
      <c r="E14" s="351" t="s">
        <v>348</v>
      </c>
      <c r="F14" s="351" t="s">
        <v>339</v>
      </c>
      <c r="G14" s="352"/>
      <c r="H14" s="352"/>
      <c r="I14" s="352"/>
      <c r="J14" s="353" t="s">
        <v>629</v>
      </c>
      <c r="K14" s="354"/>
      <c r="L14" s="354"/>
      <c r="M14" s="352" t="s">
        <v>621</v>
      </c>
      <c r="N14" s="355" t="s">
        <v>621</v>
      </c>
      <c r="O14" s="352" t="s">
        <v>629</v>
      </c>
      <c r="P14" s="354" t="s">
        <v>621</v>
      </c>
      <c r="Q14" s="354" t="s">
        <v>629</v>
      </c>
      <c r="R14" s="354"/>
      <c r="S14" s="352" t="s">
        <v>619</v>
      </c>
      <c r="T14" s="352"/>
      <c r="U14" s="352"/>
      <c r="V14" s="354"/>
      <c r="W14" s="354"/>
      <c r="X14" s="354"/>
      <c r="Y14" s="352"/>
      <c r="Z14" s="352"/>
      <c r="AA14" s="352"/>
      <c r="AB14" s="354"/>
      <c r="AC14" s="354"/>
      <c r="AD14" s="354"/>
      <c r="AE14" s="352"/>
      <c r="AF14" s="352"/>
      <c r="AG14" s="352"/>
      <c r="AH14" s="354"/>
      <c r="AI14" s="354"/>
      <c r="AJ14" s="354"/>
      <c r="AK14" s="352"/>
      <c r="AL14" s="352"/>
      <c r="AM14" s="352"/>
      <c r="AN14" s="354"/>
      <c r="AO14" s="354"/>
      <c r="AP14" s="354"/>
      <c r="AQ14" s="352"/>
      <c r="AR14" s="352"/>
      <c r="AS14" s="352"/>
      <c r="AT14" s="354"/>
      <c r="AU14" s="356"/>
      <c r="AV14" s="356"/>
      <c r="AW14" s="352"/>
      <c r="AX14" s="352"/>
      <c r="AY14" s="352"/>
      <c r="AZ14" s="354"/>
      <c r="BA14" s="354"/>
      <c r="BB14" s="354"/>
      <c r="BC14" s="352"/>
      <c r="BD14" s="357"/>
      <c r="BE14" s="357"/>
      <c r="BF14" s="354"/>
      <c r="BG14" s="356"/>
      <c r="BH14" s="356"/>
      <c r="BI14" s="352"/>
      <c r="BJ14" s="357"/>
      <c r="BK14" s="357"/>
      <c r="BL14" s="354"/>
      <c r="BM14" s="356"/>
      <c r="BN14" s="356"/>
      <c r="BO14" s="214">
        <v>185</v>
      </c>
      <c r="BP14" s="286">
        <v>2</v>
      </c>
      <c r="BQ14" s="346">
        <v>7</v>
      </c>
      <c r="BV14" s="359">
        <v>86</v>
      </c>
      <c r="BW14" s="360">
        <v>14</v>
      </c>
    </row>
    <row r="15" spans="1:75" s="358" customFormat="1" ht="66" customHeight="1">
      <c r="A15" s="347">
        <v>8</v>
      </c>
      <c r="B15" s="348" t="s">
        <v>83</v>
      </c>
      <c r="C15" s="349">
        <v>451</v>
      </c>
      <c r="D15" s="350">
        <v>31880</v>
      </c>
      <c r="E15" s="351" t="s">
        <v>386</v>
      </c>
      <c r="F15" s="351" t="s">
        <v>387</v>
      </c>
      <c r="G15" s="352" t="s">
        <v>629</v>
      </c>
      <c r="H15" s="352"/>
      <c r="I15" s="352"/>
      <c r="J15" s="353" t="s">
        <v>629</v>
      </c>
      <c r="K15" s="354"/>
      <c r="L15" s="354"/>
      <c r="M15" s="352" t="s">
        <v>621</v>
      </c>
      <c r="N15" s="355" t="s">
        <v>621</v>
      </c>
      <c r="O15" s="352" t="s">
        <v>619</v>
      </c>
      <c r="P15" s="354"/>
      <c r="Q15" s="354"/>
      <c r="R15" s="354"/>
      <c r="S15" s="352"/>
      <c r="T15" s="352"/>
      <c r="U15" s="352"/>
      <c r="V15" s="354"/>
      <c r="W15" s="354"/>
      <c r="X15" s="354"/>
      <c r="Y15" s="352"/>
      <c r="Z15" s="352"/>
      <c r="AA15" s="352"/>
      <c r="AB15" s="354"/>
      <c r="AC15" s="354"/>
      <c r="AD15" s="354"/>
      <c r="AE15" s="352"/>
      <c r="AF15" s="352"/>
      <c r="AG15" s="352"/>
      <c r="AH15" s="354"/>
      <c r="AI15" s="354"/>
      <c r="AJ15" s="354"/>
      <c r="AK15" s="352"/>
      <c r="AL15" s="352"/>
      <c r="AM15" s="352"/>
      <c r="AN15" s="354"/>
      <c r="AO15" s="354"/>
      <c r="AP15" s="354"/>
      <c r="AQ15" s="352"/>
      <c r="AR15" s="352"/>
      <c r="AS15" s="352"/>
      <c r="AT15" s="354"/>
      <c r="AU15" s="356"/>
      <c r="AV15" s="356"/>
      <c r="AW15" s="352"/>
      <c r="AX15" s="352"/>
      <c r="AY15" s="352"/>
      <c r="AZ15" s="354"/>
      <c r="BA15" s="354"/>
      <c r="BB15" s="354"/>
      <c r="BC15" s="352"/>
      <c r="BD15" s="357"/>
      <c r="BE15" s="357"/>
      <c r="BF15" s="354"/>
      <c r="BG15" s="356"/>
      <c r="BH15" s="356"/>
      <c r="BI15" s="352"/>
      <c r="BJ15" s="357"/>
      <c r="BK15" s="357"/>
      <c r="BL15" s="354"/>
      <c r="BM15" s="356"/>
      <c r="BN15" s="356"/>
      <c r="BO15" s="214">
        <v>175</v>
      </c>
      <c r="BP15" s="286">
        <v>1</v>
      </c>
      <c r="BQ15" s="346">
        <v>8</v>
      </c>
      <c r="BV15" s="359">
        <v>88</v>
      </c>
      <c r="BW15" s="360">
        <v>15</v>
      </c>
    </row>
    <row r="16" spans="1:75" s="18" customFormat="1" ht="66" customHeight="1">
      <c r="A16" s="78"/>
      <c r="B16" s="167" t="s">
        <v>84</v>
      </c>
      <c r="C16" s="283" t="s">
        <v>628</v>
      </c>
      <c r="D16" s="61" t="s">
        <v>628</v>
      </c>
      <c r="E16" s="77" t="s">
        <v>628</v>
      </c>
      <c r="F16" s="77" t="s">
        <v>628</v>
      </c>
      <c r="G16" s="317"/>
      <c r="H16" s="317"/>
      <c r="I16" s="317"/>
      <c r="J16" s="318"/>
      <c r="K16" s="319"/>
      <c r="L16" s="319"/>
      <c r="M16" s="317"/>
      <c r="N16" s="320"/>
      <c r="O16" s="317"/>
      <c r="P16" s="319"/>
      <c r="Q16" s="319"/>
      <c r="R16" s="319"/>
      <c r="S16" s="317"/>
      <c r="T16" s="317"/>
      <c r="U16" s="317"/>
      <c r="V16" s="319"/>
      <c r="W16" s="319"/>
      <c r="X16" s="319"/>
      <c r="Y16" s="317"/>
      <c r="Z16" s="317"/>
      <c r="AA16" s="317"/>
      <c r="AB16" s="319"/>
      <c r="AC16" s="319"/>
      <c r="AD16" s="319"/>
      <c r="AE16" s="317"/>
      <c r="AF16" s="317"/>
      <c r="AG16" s="317"/>
      <c r="AH16" s="319"/>
      <c r="AI16" s="319"/>
      <c r="AJ16" s="319"/>
      <c r="AK16" s="317"/>
      <c r="AL16" s="317"/>
      <c r="AM16" s="317"/>
      <c r="AN16" s="319"/>
      <c r="AO16" s="319"/>
      <c r="AP16" s="319"/>
      <c r="AQ16" s="317"/>
      <c r="AR16" s="317"/>
      <c r="AS16" s="317"/>
      <c r="AT16" s="319"/>
      <c r="AU16" s="321"/>
      <c r="AV16" s="321"/>
      <c r="AW16" s="322"/>
      <c r="AX16" s="322"/>
      <c r="AY16" s="322"/>
      <c r="AZ16" s="321"/>
      <c r="BA16" s="321"/>
      <c r="BB16" s="321"/>
      <c r="BC16" s="322"/>
      <c r="BD16" s="322"/>
      <c r="BE16" s="322"/>
      <c r="BF16" s="321"/>
      <c r="BG16" s="321"/>
      <c r="BH16" s="321"/>
      <c r="BI16" s="322"/>
      <c r="BJ16" s="322"/>
      <c r="BK16" s="322"/>
      <c r="BL16" s="321"/>
      <c r="BM16" s="321"/>
      <c r="BN16" s="321"/>
      <c r="BO16" s="214"/>
      <c r="BP16" s="286"/>
      <c r="BQ16" s="76"/>
      <c r="BV16" s="253">
        <v>90</v>
      </c>
      <c r="BW16" s="251">
        <v>16</v>
      </c>
    </row>
    <row r="17" spans="1:75" s="18" customFormat="1" ht="66" customHeight="1">
      <c r="A17" s="78"/>
      <c r="B17" s="167" t="s">
        <v>85</v>
      </c>
      <c r="C17" s="283" t="s">
        <v>628</v>
      </c>
      <c r="D17" s="61" t="s">
        <v>628</v>
      </c>
      <c r="E17" s="77" t="s">
        <v>628</v>
      </c>
      <c r="F17" s="77" t="s">
        <v>628</v>
      </c>
      <c r="G17" s="317"/>
      <c r="H17" s="317"/>
      <c r="I17" s="317"/>
      <c r="J17" s="318"/>
      <c r="K17" s="319"/>
      <c r="L17" s="319"/>
      <c r="M17" s="317"/>
      <c r="N17" s="320"/>
      <c r="O17" s="317"/>
      <c r="P17" s="319"/>
      <c r="Q17" s="319"/>
      <c r="R17" s="319"/>
      <c r="S17" s="317"/>
      <c r="T17" s="317"/>
      <c r="U17" s="317"/>
      <c r="V17" s="319"/>
      <c r="W17" s="319"/>
      <c r="X17" s="319"/>
      <c r="Y17" s="317"/>
      <c r="Z17" s="317"/>
      <c r="AA17" s="317"/>
      <c r="AB17" s="319"/>
      <c r="AC17" s="319"/>
      <c r="AD17" s="319"/>
      <c r="AE17" s="317"/>
      <c r="AF17" s="317"/>
      <c r="AG17" s="317"/>
      <c r="AH17" s="319"/>
      <c r="AI17" s="319"/>
      <c r="AJ17" s="319"/>
      <c r="AK17" s="317"/>
      <c r="AL17" s="317"/>
      <c r="AM17" s="317"/>
      <c r="AN17" s="319"/>
      <c r="AO17" s="319"/>
      <c r="AP17" s="319"/>
      <c r="AQ17" s="317"/>
      <c r="AR17" s="317"/>
      <c r="AS17" s="317"/>
      <c r="AT17" s="319"/>
      <c r="AU17" s="321"/>
      <c r="AV17" s="321"/>
      <c r="AW17" s="322"/>
      <c r="AX17" s="322"/>
      <c r="AY17" s="322"/>
      <c r="AZ17" s="321"/>
      <c r="BA17" s="321"/>
      <c r="BB17" s="321"/>
      <c r="BC17" s="322"/>
      <c r="BD17" s="322"/>
      <c r="BE17" s="322"/>
      <c r="BF17" s="321"/>
      <c r="BG17" s="321"/>
      <c r="BH17" s="321"/>
      <c r="BI17" s="322"/>
      <c r="BJ17" s="322"/>
      <c r="BK17" s="322"/>
      <c r="BL17" s="321"/>
      <c r="BM17" s="321"/>
      <c r="BN17" s="321"/>
      <c r="BO17" s="214"/>
      <c r="BP17" s="286"/>
      <c r="BQ17" s="76"/>
      <c r="BV17" s="253">
        <v>92</v>
      </c>
      <c r="BW17" s="251">
        <v>17</v>
      </c>
    </row>
    <row r="18" spans="1:75" s="18" customFormat="1" ht="66" customHeight="1">
      <c r="A18" s="78"/>
      <c r="B18" s="167" t="s">
        <v>86</v>
      </c>
      <c r="C18" s="283" t="s">
        <v>628</v>
      </c>
      <c r="D18" s="61" t="s">
        <v>628</v>
      </c>
      <c r="E18" s="77" t="s">
        <v>628</v>
      </c>
      <c r="F18" s="77" t="s">
        <v>628</v>
      </c>
      <c r="G18" s="317"/>
      <c r="H18" s="317"/>
      <c r="I18" s="317"/>
      <c r="J18" s="318"/>
      <c r="K18" s="319"/>
      <c r="L18" s="319"/>
      <c r="M18" s="317"/>
      <c r="N18" s="320"/>
      <c r="O18" s="317"/>
      <c r="P18" s="319"/>
      <c r="Q18" s="319"/>
      <c r="R18" s="319"/>
      <c r="S18" s="317"/>
      <c r="T18" s="317"/>
      <c r="U18" s="317"/>
      <c r="V18" s="319"/>
      <c r="W18" s="319"/>
      <c r="X18" s="319"/>
      <c r="Y18" s="317"/>
      <c r="Z18" s="317"/>
      <c r="AA18" s="317"/>
      <c r="AB18" s="319"/>
      <c r="AC18" s="319"/>
      <c r="AD18" s="319"/>
      <c r="AE18" s="317"/>
      <c r="AF18" s="317"/>
      <c r="AG18" s="317"/>
      <c r="AH18" s="319"/>
      <c r="AI18" s="319"/>
      <c r="AJ18" s="319"/>
      <c r="AK18" s="317"/>
      <c r="AL18" s="317"/>
      <c r="AM18" s="317"/>
      <c r="AN18" s="319"/>
      <c r="AO18" s="319"/>
      <c r="AP18" s="319"/>
      <c r="AQ18" s="317"/>
      <c r="AR18" s="317"/>
      <c r="AS18" s="317"/>
      <c r="AT18" s="319"/>
      <c r="AU18" s="321"/>
      <c r="AV18" s="321"/>
      <c r="AW18" s="322"/>
      <c r="AX18" s="322"/>
      <c r="AY18" s="322"/>
      <c r="AZ18" s="321"/>
      <c r="BA18" s="321"/>
      <c r="BB18" s="321"/>
      <c r="BC18" s="322"/>
      <c r="BD18" s="322"/>
      <c r="BE18" s="322"/>
      <c r="BF18" s="321"/>
      <c r="BG18" s="321"/>
      <c r="BH18" s="321"/>
      <c r="BI18" s="322"/>
      <c r="BJ18" s="322"/>
      <c r="BK18" s="322"/>
      <c r="BL18" s="321"/>
      <c r="BM18" s="321"/>
      <c r="BN18" s="321"/>
      <c r="BO18" s="214"/>
      <c r="BP18" s="286"/>
      <c r="BQ18" s="76"/>
      <c r="BV18" s="253">
        <v>94</v>
      </c>
      <c r="BW18" s="251">
        <v>18</v>
      </c>
    </row>
    <row r="19" spans="1:75" s="18" customFormat="1" ht="66" customHeight="1">
      <c r="A19" s="78"/>
      <c r="B19" s="167" t="s">
        <v>87</v>
      </c>
      <c r="C19" s="283" t="s">
        <v>628</v>
      </c>
      <c r="D19" s="61" t="s">
        <v>628</v>
      </c>
      <c r="E19" s="77" t="s">
        <v>628</v>
      </c>
      <c r="F19" s="77" t="s">
        <v>628</v>
      </c>
      <c r="G19" s="317"/>
      <c r="H19" s="317"/>
      <c r="I19" s="317"/>
      <c r="J19" s="318"/>
      <c r="K19" s="319"/>
      <c r="L19" s="319"/>
      <c r="M19" s="317"/>
      <c r="N19" s="320"/>
      <c r="O19" s="317"/>
      <c r="P19" s="319"/>
      <c r="Q19" s="319"/>
      <c r="R19" s="319"/>
      <c r="S19" s="317"/>
      <c r="T19" s="317"/>
      <c r="U19" s="317"/>
      <c r="V19" s="319"/>
      <c r="W19" s="319"/>
      <c r="X19" s="319"/>
      <c r="Y19" s="317"/>
      <c r="Z19" s="317"/>
      <c r="AA19" s="317"/>
      <c r="AB19" s="319"/>
      <c r="AC19" s="319"/>
      <c r="AD19" s="319"/>
      <c r="AE19" s="317"/>
      <c r="AF19" s="317"/>
      <c r="AG19" s="317"/>
      <c r="AH19" s="319"/>
      <c r="AI19" s="319"/>
      <c r="AJ19" s="319"/>
      <c r="AK19" s="317"/>
      <c r="AL19" s="317"/>
      <c r="AM19" s="317"/>
      <c r="AN19" s="319"/>
      <c r="AO19" s="319"/>
      <c r="AP19" s="319"/>
      <c r="AQ19" s="317"/>
      <c r="AR19" s="317"/>
      <c r="AS19" s="317"/>
      <c r="AT19" s="319"/>
      <c r="AU19" s="321"/>
      <c r="AV19" s="321"/>
      <c r="AW19" s="322"/>
      <c r="AX19" s="322"/>
      <c r="AY19" s="322"/>
      <c r="AZ19" s="321"/>
      <c r="BA19" s="321"/>
      <c r="BB19" s="321"/>
      <c r="BC19" s="322"/>
      <c r="BD19" s="322"/>
      <c r="BE19" s="322"/>
      <c r="BF19" s="321"/>
      <c r="BG19" s="321"/>
      <c r="BH19" s="321"/>
      <c r="BI19" s="322"/>
      <c r="BJ19" s="322"/>
      <c r="BK19" s="322"/>
      <c r="BL19" s="321"/>
      <c r="BM19" s="321"/>
      <c r="BN19" s="321"/>
      <c r="BO19" s="214"/>
      <c r="BP19" s="286"/>
      <c r="BQ19" s="76"/>
      <c r="BV19" s="253">
        <v>96</v>
      </c>
      <c r="BW19" s="251">
        <v>19</v>
      </c>
    </row>
    <row r="20" spans="1:75" s="18" customFormat="1" ht="66" customHeight="1">
      <c r="A20" s="78"/>
      <c r="B20" s="167" t="s">
        <v>88</v>
      </c>
      <c r="C20" s="283" t="s">
        <v>628</v>
      </c>
      <c r="D20" s="61" t="s">
        <v>628</v>
      </c>
      <c r="E20" s="77" t="s">
        <v>628</v>
      </c>
      <c r="F20" s="77" t="s">
        <v>628</v>
      </c>
      <c r="G20" s="317"/>
      <c r="H20" s="317"/>
      <c r="I20" s="317"/>
      <c r="J20" s="318"/>
      <c r="K20" s="319"/>
      <c r="L20" s="319"/>
      <c r="M20" s="317"/>
      <c r="N20" s="320"/>
      <c r="O20" s="317"/>
      <c r="P20" s="319"/>
      <c r="Q20" s="319"/>
      <c r="R20" s="319"/>
      <c r="S20" s="317"/>
      <c r="T20" s="317"/>
      <c r="U20" s="317"/>
      <c r="V20" s="319"/>
      <c r="W20" s="319"/>
      <c r="X20" s="319"/>
      <c r="Y20" s="317"/>
      <c r="Z20" s="317"/>
      <c r="AA20" s="317"/>
      <c r="AB20" s="319"/>
      <c r="AC20" s="319"/>
      <c r="AD20" s="319"/>
      <c r="AE20" s="317"/>
      <c r="AF20" s="317"/>
      <c r="AG20" s="317"/>
      <c r="AH20" s="319"/>
      <c r="AI20" s="319"/>
      <c r="AJ20" s="319"/>
      <c r="AK20" s="317"/>
      <c r="AL20" s="317"/>
      <c r="AM20" s="317"/>
      <c r="AN20" s="319"/>
      <c r="AO20" s="319"/>
      <c r="AP20" s="319"/>
      <c r="AQ20" s="317"/>
      <c r="AR20" s="317"/>
      <c r="AS20" s="317"/>
      <c r="AT20" s="319"/>
      <c r="AU20" s="321"/>
      <c r="AV20" s="321"/>
      <c r="AW20" s="322"/>
      <c r="AX20" s="322"/>
      <c r="AY20" s="322"/>
      <c r="AZ20" s="321"/>
      <c r="BA20" s="321"/>
      <c r="BB20" s="321"/>
      <c r="BC20" s="322"/>
      <c r="BD20" s="322"/>
      <c r="BE20" s="322"/>
      <c r="BF20" s="321"/>
      <c r="BG20" s="321"/>
      <c r="BH20" s="321"/>
      <c r="BI20" s="322"/>
      <c r="BJ20" s="322"/>
      <c r="BK20" s="322"/>
      <c r="BL20" s="321"/>
      <c r="BM20" s="321"/>
      <c r="BN20" s="321"/>
      <c r="BO20" s="214"/>
      <c r="BP20" s="286"/>
      <c r="BQ20" s="76"/>
      <c r="BV20" s="253">
        <v>98</v>
      </c>
      <c r="BW20" s="251">
        <v>20</v>
      </c>
    </row>
    <row r="21" spans="1:75" s="18" customFormat="1" ht="66" customHeight="1">
      <c r="A21" s="78"/>
      <c r="B21" s="167" t="s">
        <v>89</v>
      </c>
      <c r="C21" s="283" t="s">
        <v>628</v>
      </c>
      <c r="D21" s="61" t="s">
        <v>628</v>
      </c>
      <c r="E21" s="77" t="s">
        <v>628</v>
      </c>
      <c r="F21" s="77" t="s">
        <v>628</v>
      </c>
      <c r="G21" s="317"/>
      <c r="H21" s="317"/>
      <c r="I21" s="317"/>
      <c r="J21" s="318"/>
      <c r="K21" s="319"/>
      <c r="L21" s="319"/>
      <c r="M21" s="317"/>
      <c r="N21" s="320"/>
      <c r="O21" s="317"/>
      <c r="P21" s="319"/>
      <c r="Q21" s="319"/>
      <c r="R21" s="319"/>
      <c r="S21" s="317"/>
      <c r="T21" s="317"/>
      <c r="U21" s="317"/>
      <c r="V21" s="319"/>
      <c r="W21" s="319"/>
      <c r="X21" s="319"/>
      <c r="Y21" s="317"/>
      <c r="Z21" s="317"/>
      <c r="AA21" s="317"/>
      <c r="AB21" s="319"/>
      <c r="AC21" s="319"/>
      <c r="AD21" s="319"/>
      <c r="AE21" s="317"/>
      <c r="AF21" s="317"/>
      <c r="AG21" s="317"/>
      <c r="AH21" s="319"/>
      <c r="AI21" s="319"/>
      <c r="AJ21" s="319"/>
      <c r="AK21" s="317"/>
      <c r="AL21" s="317"/>
      <c r="AM21" s="317"/>
      <c r="AN21" s="319"/>
      <c r="AO21" s="319"/>
      <c r="AP21" s="319"/>
      <c r="AQ21" s="317"/>
      <c r="AR21" s="317"/>
      <c r="AS21" s="317"/>
      <c r="AT21" s="319"/>
      <c r="AU21" s="321"/>
      <c r="AV21" s="321"/>
      <c r="AW21" s="322"/>
      <c r="AX21" s="322"/>
      <c r="AY21" s="322"/>
      <c r="AZ21" s="321"/>
      <c r="BA21" s="321"/>
      <c r="BB21" s="321"/>
      <c r="BC21" s="322"/>
      <c r="BD21" s="322"/>
      <c r="BE21" s="322"/>
      <c r="BF21" s="321"/>
      <c r="BG21" s="321"/>
      <c r="BH21" s="321"/>
      <c r="BI21" s="322"/>
      <c r="BJ21" s="322"/>
      <c r="BK21" s="322"/>
      <c r="BL21" s="321"/>
      <c r="BM21" s="321"/>
      <c r="BN21" s="321"/>
      <c r="BO21" s="214"/>
      <c r="BP21" s="286"/>
      <c r="BQ21" s="76"/>
      <c r="BV21" s="253">
        <v>100</v>
      </c>
      <c r="BW21" s="251">
        <v>21</v>
      </c>
    </row>
    <row r="22" spans="1:75" s="18" customFormat="1" ht="66" customHeight="1">
      <c r="A22" s="78"/>
      <c r="B22" s="167" t="s">
        <v>90</v>
      </c>
      <c r="C22" s="283" t="s">
        <v>628</v>
      </c>
      <c r="D22" s="61" t="s">
        <v>628</v>
      </c>
      <c r="E22" s="77" t="s">
        <v>628</v>
      </c>
      <c r="F22" s="77" t="s">
        <v>628</v>
      </c>
      <c r="G22" s="317"/>
      <c r="H22" s="317"/>
      <c r="I22" s="317"/>
      <c r="J22" s="318"/>
      <c r="K22" s="319"/>
      <c r="L22" s="319"/>
      <c r="M22" s="317"/>
      <c r="N22" s="320"/>
      <c r="O22" s="317"/>
      <c r="P22" s="319"/>
      <c r="Q22" s="319"/>
      <c r="R22" s="319"/>
      <c r="S22" s="317"/>
      <c r="T22" s="317"/>
      <c r="U22" s="317"/>
      <c r="V22" s="319"/>
      <c r="W22" s="319"/>
      <c r="X22" s="319"/>
      <c r="Y22" s="317"/>
      <c r="Z22" s="317"/>
      <c r="AA22" s="317"/>
      <c r="AB22" s="319"/>
      <c r="AC22" s="319"/>
      <c r="AD22" s="319"/>
      <c r="AE22" s="317"/>
      <c r="AF22" s="317"/>
      <c r="AG22" s="317"/>
      <c r="AH22" s="319"/>
      <c r="AI22" s="319"/>
      <c r="AJ22" s="319"/>
      <c r="AK22" s="317"/>
      <c r="AL22" s="317"/>
      <c r="AM22" s="317"/>
      <c r="AN22" s="319"/>
      <c r="AO22" s="319"/>
      <c r="AP22" s="319"/>
      <c r="AQ22" s="317"/>
      <c r="AR22" s="317"/>
      <c r="AS22" s="317"/>
      <c r="AT22" s="319"/>
      <c r="AU22" s="321"/>
      <c r="AV22" s="321"/>
      <c r="AW22" s="322"/>
      <c r="AX22" s="322"/>
      <c r="AY22" s="322"/>
      <c r="AZ22" s="321"/>
      <c r="BA22" s="321"/>
      <c r="BB22" s="321"/>
      <c r="BC22" s="322"/>
      <c r="BD22" s="322"/>
      <c r="BE22" s="322"/>
      <c r="BF22" s="321"/>
      <c r="BG22" s="321"/>
      <c r="BH22" s="321"/>
      <c r="BI22" s="322"/>
      <c r="BJ22" s="322"/>
      <c r="BK22" s="322"/>
      <c r="BL22" s="321"/>
      <c r="BM22" s="321"/>
      <c r="BN22" s="321"/>
      <c r="BO22" s="214"/>
      <c r="BP22" s="286"/>
      <c r="BQ22" s="76"/>
      <c r="BV22" s="253">
        <v>102</v>
      </c>
      <c r="BW22" s="251">
        <v>22</v>
      </c>
    </row>
    <row r="23" spans="1:75" s="18" customFormat="1" ht="66" customHeight="1">
      <c r="A23" s="78"/>
      <c r="B23" s="167" t="s">
        <v>91</v>
      </c>
      <c r="C23" s="283" t="s">
        <v>628</v>
      </c>
      <c r="D23" s="61" t="s">
        <v>628</v>
      </c>
      <c r="E23" s="77" t="s">
        <v>628</v>
      </c>
      <c r="F23" s="77" t="s">
        <v>628</v>
      </c>
      <c r="G23" s="317"/>
      <c r="H23" s="317"/>
      <c r="I23" s="317"/>
      <c r="J23" s="318"/>
      <c r="K23" s="319"/>
      <c r="L23" s="319"/>
      <c r="M23" s="317"/>
      <c r="N23" s="320"/>
      <c r="O23" s="317"/>
      <c r="P23" s="319"/>
      <c r="Q23" s="319"/>
      <c r="R23" s="319"/>
      <c r="S23" s="317"/>
      <c r="T23" s="317"/>
      <c r="U23" s="317"/>
      <c r="V23" s="319"/>
      <c r="W23" s="319"/>
      <c r="X23" s="319"/>
      <c r="Y23" s="317"/>
      <c r="Z23" s="317"/>
      <c r="AA23" s="317"/>
      <c r="AB23" s="319"/>
      <c r="AC23" s="319"/>
      <c r="AD23" s="319"/>
      <c r="AE23" s="317"/>
      <c r="AF23" s="317"/>
      <c r="AG23" s="317"/>
      <c r="AH23" s="319"/>
      <c r="AI23" s="319"/>
      <c r="AJ23" s="319"/>
      <c r="AK23" s="317"/>
      <c r="AL23" s="317"/>
      <c r="AM23" s="317"/>
      <c r="AN23" s="319"/>
      <c r="AO23" s="319"/>
      <c r="AP23" s="319"/>
      <c r="AQ23" s="317"/>
      <c r="AR23" s="317"/>
      <c r="AS23" s="317"/>
      <c r="AT23" s="319"/>
      <c r="AU23" s="321"/>
      <c r="AV23" s="321"/>
      <c r="AW23" s="322"/>
      <c r="AX23" s="322"/>
      <c r="AY23" s="322"/>
      <c r="AZ23" s="321"/>
      <c r="BA23" s="321"/>
      <c r="BB23" s="321"/>
      <c r="BC23" s="322"/>
      <c r="BD23" s="322"/>
      <c r="BE23" s="322"/>
      <c r="BF23" s="321"/>
      <c r="BG23" s="321"/>
      <c r="BH23" s="321"/>
      <c r="BI23" s="322"/>
      <c r="BJ23" s="322"/>
      <c r="BK23" s="322"/>
      <c r="BL23" s="321"/>
      <c r="BM23" s="321"/>
      <c r="BN23" s="321"/>
      <c r="BO23" s="214"/>
      <c r="BP23" s="286"/>
      <c r="BQ23" s="76"/>
      <c r="BV23" s="253">
        <v>104</v>
      </c>
      <c r="BW23" s="251">
        <v>23</v>
      </c>
    </row>
    <row r="24" spans="1:75" s="18" customFormat="1" ht="66" customHeight="1">
      <c r="A24" s="78"/>
      <c r="B24" s="167" t="s">
        <v>92</v>
      </c>
      <c r="C24" s="283" t="s">
        <v>628</v>
      </c>
      <c r="D24" s="61" t="s">
        <v>628</v>
      </c>
      <c r="E24" s="77" t="s">
        <v>628</v>
      </c>
      <c r="F24" s="77" t="s">
        <v>628</v>
      </c>
      <c r="G24" s="317"/>
      <c r="H24" s="317"/>
      <c r="I24" s="317"/>
      <c r="J24" s="318"/>
      <c r="K24" s="319"/>
      <c r="L24" s="319"/>
      <c r="M24" s="317"/>
      <c r="N24" s="320"/>
      <c r="O24" s="317"/>
      <c r="P24" s="319"/>
      <c r="Q24" s="319"/>
      <c r="R24" s="319"/>
      <c r="S24" s="317"/>
      <c r="T24" s="317"/>
      <c r="U24" s="317"/>
      <c r="V24" s="319"/>
      <c r="W24" s="319"/>
      <c r="X24" s="319"/>
      <c r="Y24" s="317"/>
      <c r="Z24" s="317"/>
      <c r="AA24" s="317"/>
      <c r="AB24" s="319"/>
      <c r="AC24" s="319"/>
      <c r="AD24" s="319"/>
      <c r="AE24" s="317"/>
      <c r="AF24" s="317"/>
      <c r="AG24" s="317"/>
      <c r="AH24" s="319"/>
      <c r="AI24" s="319"/>
      <c r="AJ24" s="319"/>
      <c r="AK24" s="317"/>
      <c r="AL24" s="317"/>
      <c r="AM24" s="317"/>
      <c r="AN24" s="319"/>
      <c r="AO24" s="319"/>
      <c r="AP24" s="319"/>
      <c r="AQ24" s="317"/>
      <c r="AR24" s="317"/>
      <c r="AS24" s="317"/>
      <c r="AT24" s="319"/>
      <c r="AU24" s="321"/>
      <c r="AV24" s="321"/>
      <c r="AW24" s="322"/>
      <c r="AX24" s="322"/>
      <c r="AY24" s="322"/>
      <c r="AZ24" s="321"/>
      <c r="BA24" s="321"/>
      <c r="BB24" s="321"/>
      <c r="BC24" s="322"/>
      <c r="BD24" s="322"/>
      <c r="BE24" s="322"/>
      <c r="BF24" s="321"/>
      <c r="BG24" s="321"/>
      <c r="BH24" s="321"/>
      <c r="BI24" s="322"/>
      <c r="BJ24" s="322"/>
      <c r="BK24" s="322"/>
      <c r="BL24" s="321"/>
      <c r="BM24" s="321"/>
      <c r="BN24" s="321"/>
      <c r="BO24" s="214"/>
      <c r="BP24" s="286"/>
      <c r="BQ24" s="76"/>
      <c r="BV24" s="253">
        <v>106</v>
      </c>
      <c r="BW24" s="251">
        <v>24</v>
      </c>
    </row>
    <row r="25" spans="1:75" s="18" customFormat="1" ht="66" customHeight="1">
      <c r="A25" s="78"/>
      <c r="B25" s="167" t="s">
        <v>93</v>
      </c>
      <c r="C25" s="283" t="s">
        <v>628</v>
      </c>
      <c r="D25" s="61" t="s">
        <v>628</v>
      </c>
      <c r="E25" s="77" t="s">
        <v>628</v>
      </c>
      <c r="F25" s="77" t="s">
        <v>628</v>
      </c>
      <c r="G25" s="317"/>
      <c r="H25" s="317"/>
      <c r="I25" s="317"/>
      <c r="J25" s="318"/>
      <c r="K25" s="319"/>
      <c r="L25" s="319"/>
      <c r="M25" s="317"/>
      <c r="N25" s="320"/>
      <c r="O25" s="317"/>
      <c r="P25" s="319"/>
      <c r="Q25" s="319"/>
      <c r="R25" s="319"/>
      <c r="S25" s="317"/>
      <c r="T25" s="317"/>
      <c r="U25" s="317"/>
      <c r="V25" s="319"/>
      <c r="W25" s="319"/>
      <c r="X25" s="319"/>
      <c r="Y25" s="317"/>
      <c r="Z25" s="317"/>
      <c r="AA25" s="317"/>
      <c r="AB25" s="319"/>
      <c r="AC25" s="319"/>
      <c r="AD25" s="319"/>
      <c r="AE25" s="317"/>
      <c r="AF25" s="317"/>
      <c r="AG25" s="317"/>
      <c r="AH25" s="319"/>
      <c r="AI25" s="319"/>
      <c r="AJ25" s="319"/>
      <c r="AK25" s="317"/>
      <c r="AL25" s="317"/>
      <c r="AM25" s="317"/>
      <c r="AN25" s="319"/>
      <c r="AO25" s="319"/>
      <c r="AP25" s="319"/>
      <c r="AQ25" s="317"/>
      <c r="AR25" s="317"/>
      <c r="AS25" s="317"/>
      <c r="AT25" s="319"/>
      <c r="AU25" s="321"/>
      <c r="AV25" s="321"/>
      <c r="AW25" s="322"/>
      <c r="AX25" s="322"/>
      <c r="AY25" s="322"/>
      <c r="AZ25" s="321"/>
      <c r="BA25" s="321"/>
      <c r="BB25" s="321"/>
      <c r="BC25" s="322"/>
      <c r="BD25" s="322"/>
      <c r="BE25" s="322"/>
      <c r="BF25" s="321"/>
      <c r="BG25" s="321"/>
      <c r="BH25" s="321"/>
      <c r="BI25" s="322"/>
      <c r="BJ25" s="322"/>
      <c r="BK25" s="322"/>
      <c r="BL25" s="321"/>
      <c r="BM25" s="321"/>
      <c r="BN25" s="321"/>
      <c r="BO25" s="214"/>
      <c r="BP25" s="286"/>
      <c r="BQ25" s="76"/>
      <c r="BV25" s="253">
        <v>108</v>
      </c>
      <c r="BW25" s="251">
        <v>25</v>
      </c>
    </row>
    <row r="26" spans="1:75" s="18" customFormat="1" ht="66" customHeight="1">
      <c r="A26" s="78"/>
      <c r="B26" s="167" t="s">
        <v>94</v>
      </c>
      <c r="C26" s="283" t="s">
        <v>628</v>
      </c>
      <c r="D26" s="61" t="s">
        <v>628</v>
      </c>
      <c r="E26" s="77" t="s">
        <v>628</v>
      </c>
      <c r="F26" s="77" t="s">
        <v>628</v>
      </c>
      <c r="G26" s="317"/>
      <c r="H26" s="317"/>
      <c r="I26" s="317"/>
      <c r="J26" s="318"/>
      <c r="K26" s="319"/>
      <c r="L26" s="319"/>
      <c r="M26" s="317"/>
      <c r="N26" s="320"/>
      <c r="O26" s="317"/>
      <c r="P26" s="319"/>
      <c r="Q26" s="319"/>
      <c r="R26" s="319"/>
      <c r="S26" s="317"/>
      <c r="T26" s="317"/>
      <c r="U26" s="317"/>
      <c r="V26" s="319"/>
      <c r="W26" s="319"/>
      <c r="X26" s="319"/>
      <c r="Y26" s="317"/>
      <c r="Z26" s="317"/>
      <c r="AA26" s="317"/>
      <c r="AB26" s="319"/>
      <c r="AC26" s="319"/>
      <c r="AD26" s="319"/>
      <c r="AE26" s="317"/>
      <c r="AF26" s="317"/>
      <c r="AG26" s="317"/>
      <c r="AH26" s="319"/>
      <c r="AI26" s="319"/>
      <c r="AJ26" s="319"/>
      <c r="AK26" s="317"/>
      <c r="AL26" s="317"/>
      <c r="AM26" s="317"/>
      <c r="AN26" s="319"/>
      <c r="AO26" s="319"/>
      <c r="AP26" s="319"/>
      <c r="AQ26" s="317"/>
      <c r="AR26" s="317"/>
      <c r="AS26" s="317"/>
      <c r="AT26" s="319"/>
      <c r="AU26" s="321"/>
      <c r="AV26" s="321"/>
      <c r="AW26" s="322"/>
      <c r="AX26" s="322"/>
      <c r="AY26" s="322"/>
      <c r="AZ26" s="321"/>
      <c r="BA26" s="321"/>
      <c r="BB26" s="321"/>
      <c r="BC26" s="322"/>
      <c r="BD26" s="322"/>
      <c r="BE26" s="322"/>
      <c r="BF26" s="321"/>
      <c r="BG26" s="321"/>
      <c r="BH26" s="321"/>
      <c r="BI26" s="322"/>
      <c r="BJ26" s="322"/>
      <c r="BK26" s="322"/>
      <c r="BL26" s="321"/>
      <c r="BM26" s="321"/>
      <c r="BN26" s="321"/>
      <c r="BO26" s="214"/>
      <c r="BP26" s="286"/>
      <c r="BQ26" s="76"/>
      <c r="BV26" s="253">
        <v>110</v>
      </c>
      <c r="BW26" s="251">
        <v>26</v>
      </c>
    </row>
    <row r="27" spans="1:75" s="18" customFormat="1" ht="66" customHeight="1">
      <c r="A27" s="78"/>
      <c r="B27" s="167" t="s">
        <v>95</v>
      </c>
      <c r="C27" s="283" t="s">
        <v>628</v>
      </c>
      <c r="D27" s="61" t="s">
        <v>628</v>
      </c>
      <c r="E27" s="77" t="s">
        <v>628</v>
      </c>
      <c r="F27" s="77" t="s">
        <v>628</v>
      </c>
      <c r="G27" s="317"/>
      <c r="H27" s="317"/>
      <c r="I27" s="317"/>
      <c r="J27" s="318"/>
      <c r="K27" s="319"/>
      <c r="L27" s="319"/>
      <c r="M27" s="317"/>
      <c r="N27" s="320"/>
      <c r="O27" s="317"/>
      <c r="P27" s="319"/>
      <c r="Q27" s="319"/>
      <c r="R27" s="319"/>
      <c r="S27" s="317"/>
      <c r="T27" s="317"/>
      <c r="U27" s="317"/>
      <c r="V27" s="319"/>
      <c r="W27" s="319"/>
      <c r="X27" s="319"/>
      <c r="Y27" s="317"/>
      <c r="Z27" s="317"/>
      <c r="AA27" s="317"/>
      <c r="AB27" s="319"/>
      <c r="AC27" s="319"/>
      <c r="AD27" s="319"/>
      <c r="AE27" s="317"/>
      <c r="AF27" s="317"/>
      <c r="AG27" s="317"/>
      <c r="AH27" s="319"/>
      <c r="AI27" s="319"/>
      <c r="AJ27" s="319"/>
      <c r="AK27" s="317"/>
      <c r="AL27" s="317"/>
      <c r="AM27" s="317"/>
      <c r="AN27" s="319"/>
      <c r="AO27" s="319"/>
      <c r="AP27" s="319"/>
      <c r="AQ27" s="317"/>
      <c r="AR27" s="317"/>
      <c r="AS27" s="317"/>
      <c r="AT27" s="319"/>
      <c r="AU27" s="321"/>
      <c r="AV27" s="321"/>
      <c r="AW27" s="322"/>
      <c r="AX27" s="322"/>
      <c r="AY27" s="322"/>
      <c r="AZ27" s="321"/>
      <c r="BA27" s="321"/>
      <c r="BB27" s="321"/>
      <c r="BC27" s="322"/>
      <c r="BD27" s="322"/>
      <c r="BE27" s="322"/>
      <c r="BF27" s="321"/>
      <c r="BG27" s="321"/>
      <c r="BH27" s="321"/>
      <c r="BI27" s="322"/>
      <c r="BJ27" s="322"/>
      <c r="BK27" s="322"/>
      <c r="BL27" s="321"/>
      <c r="BM27" s="321"/>
      <c r="BN27" s="321"/>
      <c r="BO27" s="214"/>
      <c r="BP27" s="286"/>
      <c r="BQ27" s="76"/>
      <c r="BV27" s="253">
        <v>112</v>
      </c>
      <c r="BW27" s="251">
        <v>27</v>
      </c>
    </row>
    <row r="28" spans="5:75" ht="9" customHeight="1">
      <c r="E28" s="58"/>
      <c r="BV28" s="253">
        <v>123</v>
      </c>
      <c r="BW28" s="251">
        <v>33</v>
      </c>
    </row>
    <row r="29" spans="1:75" s="83" customFormat="1" ht="20.25">
      <c r="A29" s="79" t="s">
        <v>23</v>
      </c>
      <c r="B29" s="79"/>
      <c r="C29" s="79"/>
      <c r="D29" s="80"/>
      <c r="E29" s="81"/>
      <c r="F29" s="82" t="s">
        <v>0</v>
      </c>
      <c r="J29" s="83" t="s">
        <v>1</v>
      </c>
      <c r="S29" s="83" t="s">
        <v>2</v>
      </c>
      <c r="AA29" s="83" t="s">
        <v>3</v>
      </c>
      <c r="AL29" s="83" t="s">
        <v>3</v>
      </c>
      <c r="BO29" s="84" t="s">
        <v>3</v>
      </c>
      <c r="BP29" s="82"/>
      <c r="BQ29" s="82"/>
      <c r="BV29" s="253">
        <v>124</v>
      </c>
      <c r="BW29" s="251">
        <v>34</v>
      </c>
    </row>
    <row r="30" spans="5:75" ht="20.25">
      <c r="E30" s="58"/>
      <c r="BV30" s="253">
        <v>125</v>
      </c>
      <c r="BW30" s="251">
        <v>35</v>
      </c>
    </row>
    <row r="31" spans="5:75" ht="20.25">
      <c r="E31" s="58"/>
      <c r="BV31" s="253">
        <v>126</v>
      </c>
      <c r="BW31" s="251">
        <v>36</v>
      </c>
    </row>
    <row r="32" spans="5:75" ht="20.25">
      <c r="E32" s="58"/>
      <c r="BV32" s="253">
        <v>127</v>
      </c>
      <c r="BW32" s="251">
        <v>37</v>
      </c>
    </row>
    <row r="33" spans="74:75" ht="20.25">
      <c r="BV33" s="253">
        <v>128</v>
      </c>
      <c r="BW33" s="251">
        <v>38</v>
      </c>
    </row>
    <row r="34" spans="74:75" ht="20.25">
      <c r="BV34" s="253">
        <v>129</v>
      </c>
      <c r="BW34" s="251">
        <v>39</v>
      </c>
    </row>
    <row r="35" spans="74:75" ht="20.25">
      <c r="BV35" s="253">
        <v>130</v>
      </c>
      <c r="BW35" s="251">
        <v>40</v>
      </c>
    </row>
    <row r="36" spans="74:75" ht="20.25">
      <c r="BV36" s="253">
        <v>131</v>
      </c>
      <c r="BW36" s="251">
        <v>41</v>
      </c>
    </row>
    <row r="37" spans="74:75" ht="20.25">
      <c r="BV37" s="253">
        <v>132</v>
      </c>
      <c r="BW37" s="251">
        <v>42</v>
      </c>
    </row>
    <row r="38" spans="74:75" ht="20.25">
      <c r="BV38" s="253">
        <v>133</v>
      </c>
      <c r="BW38" s="251">
        <v>43</v>
      </c>
    </row>
    <row r="39" spans="74:75" ht="20.25">
      <c r="BV39" s="253">
        <v>134</v>
      </c>
      <c r="BW39" s="251">
        <v>44</v>
      </c>
    </row>
    <row r="40" spans="74:75" ht="20.25">
      <c r="BV40" s="253">
        <v>135</v>
      </c>
      <c r="BW40" s="251">
        <v>45</v>
      </c>
    </row>
    <row r="41" spans="74:75" ht="20.25">
      <c r="BV41" s="253">
        <v>136</v>
      </c>
      <c r="BW41" s="251">
        <v>46</v>
      </c>
    </row>
    <row r="42" spans="74:75" ht="20.25">
      <c r="BV42" s="253">
        <v>137</v>
      </c>
      <c r="BW42" s="251">
        <v>47</v>
      </c>
    </row>
    <row r="43" spans="74:75" ht="20.25">
      <c r="BV43" s="253">
        <v>138</v>
      </c>
      <c r="BW43" s="251">
        <v>48</v>
      </c>
    </row>
    <row r="44" spans="74:75" ht="20.25">
      <c r="BV44" s="253">
        <v>139</v>
      </c>
      <c r="BW44" s="251">
        <v>49</v>
      </c>
    </row>
    <row r="45" spans="74:75" ht="20.25">
      <c r="BV45" s="253">
        <v>140</v>
      </c>
      <c r="BW45" s="251">
        <v>50</v>
      </c>
    </row>
    <row r="46" spans="74:75" ht="20.25">
      <c r="BV46" s="253">
        <v>141</v>
      </c>
      <c r="BW46" s="251">
        <v>51</v>
      </c>
    </row>
    <row r="47" spans="74:75" ht="20.25">
      <c r="BV47" s="253">
        <v>142</v>
      </c>
      <c r="BW47" s="251">
        <v>52</v>
      </c>
    </row>
    <row r="48" spans="74:75" ht="20.25">
      <c r="BV48" s="253">
        <v>143</v>
      </c>
      <c r="BW48" s="251">
        <v>53</v>
      </c>
    </row>
    <row r="49" spans="74:75" ht="20.25">
      <c r="BV49" s="253">
        <v>144</v>
      </c>
      <c r="BW49" s="251">
        <v>54</v>
      </c>
    </row>
    <row r="50" spans="74:75" ht="20.25">
      <c r="BV50" s="253">
        <v>145</v>
      </c>
      <c r="BW50" s="251">
        <v>55</v>
      </c>
    </row>
    <row r="51" spans="74:75" ht="20.25">
      <c r="BV51" s="253">
        <v>146</v>
      </c>
      <c r="BW51" s="251">
        <v>56</v>
      </c>
    </row>
    <row r="52" spans="74:75" ht="20.25">
      <c r="BV52" s="253">
        <v>147</v>
      </c>
      <c r="BW52" s="251">
        <v>57</v>
      </c>
    </row>
    <row r="53" spans="74:75" ht="20.25">
      <c r="BV53" s="253">
        <v>148</v>
      </c>
      <c r="BW53" s="251">
        <v>58</v>
      </c>
    </row>
    <row r="54" spans="74:75" ht="20.25">
      <c r="BV54" s="253">
        <v>149</v>
      </c>
      <c r="BW54" s="251">
        <v>59</v>
      </c>
    </row>
    <row r="55" spans="74:75" ht="20.25">
      <c r="BV55" s="253">
        <v>150</v>
      </c>
      <c r="BW55" s="251">
        <v>60</v>
      </c>
    </row>
    <row r="56" spans="74:75" ht="20.25">
      <c r="BV56" s="253">
        <v>151</v>
      </c>
      <c r="BW56" s="251">
        <v>61</v>
      </c>
    </row>
    <row r="57" spans="74:75" ht="20.25">
      <c r="BV57" s="253">
        <v>152</v>
      </c>
      <c r="BW57" s="251">
        <v>62</v>
      </c>
    </row>
    <row r="58" spans="74:75" ht="20.25">
      <c r="BV58" s="253">
        <v>153</v>
      </c>
      <c r="BW58" s="251">
        <v>63</v>
      </c>
    </row>
    <row r="59" spans="74:75" ht="20.25">
      <c r="BV59" s="253">
        <v>154</v>
      </c>
      <c r="BW59" s="251">
        <v>64</v>
      </c>
    </row>
    <row r="60" spans="74:75" ht="20.25">
      <c r="BV60" s="253">
        <v>155</v>
      </c>
      <c r="BW60" s="251">
        <v>65</v>
      </c>
    </row>
    <row r="61" spans="74:75" ht="20.25">
      <c r="BV61" s="253">
        <v>156</v>
      </c>
      <c r="BW61" s="251">
        <v>66</v>
      </c>
    </row>
    <row r="62" spans="74:75" ht="20.25">
      <c r="BV62" s="253">
        <v>157</v>
      </c>
      <c r="BW62" s="251">
        <v>67</v>
      </c>
    </row>
    <row r="63" spans="74:75" ht="20.25">
      <c r="BV63" s="253">
        <v>158</v>
      </c>
      <c r="BW63" s="251">
        <v>68</v>
      </c>
    </row>
    <row r="64" spans="74:75" ht="20.25">
      <c r="BV64" s="253">
        <v>159</v>
      </c>
      <c r="BW64" s="251">
        <v>69</v>
      </c>
    </row>
    <row r="65" spans="74:75" ht="20.25">
      <c r="BV65" s="253">
        <v>160</v>
      </c>
      <c r="BW65" s="251">
        <v>70</v>
      </c>
    </row>
    <row r="66" spans="74:75" ht="20.25">
      <c r="BV66" s="253">
        <v>161</v>
      </c>
      <c r="BW66" s="251">
        <v>71</v>
      </c>
    </row>
    <row r="67" spans="74:75" ht="20.25">
      <c r="BV67" s="253">
        <v>162</v>
      </c>
      <c r="BW67" s="251">
        <v>72</v>
      </c>
    </row>
    <row r="68" spans="74:75" ht="20.25">
      <c r="BV68" s="253">
        <v>163</v>
      </c>
      <c r="BW68" s="251">
        <v>73</v>
      </c>
    </row>
    <row r="69" spans="74:75" ht="20.25">
      <c r="BV69" s="253">
        <v>164</v>
      </c>
      <c r="BW69" s="251">
        <v>74</v>
      </c>
    </row>
    <row r="70" spans="74:75" ht="20.25">
      <c r="BV70" s="253">
        <v>165</v>
      </c>
      <c r="BW70" s="251">
        <v>75</v>
      </c>
    </row>
    <row r="71" spans="74:75" ht="20.25">
      <c r="BV71" s="253">
        <v>166</v>
      </c>
      <c r="BW71" s="251">
        <v>76</v>
      </c>
    </row>
    <row r="72" spans="74:75" ht="20.25">
      <c r="BV72" s="253">
        <v>167</v>
      </c>
      <c r="BW72" s="251">
        <v>77</v>
      </c>
    </row>
    <row r="73" spans="74:75" ht="20.25">
      <c r="BV73" s="253">
        <v>168</v>
      </c>
      <c r="BW73" s="251">
        <v>78</v>
      </c>
    </row>
    <row r="74" spans="74:75" ht="20.25">
      <c r="BV74" s="253">
        <v>169</v>
      </c>
      <c r="BW74" s="251">
        <v>79</v>
      </c>
    </row>
    <row r="75" spans="74:75" ht="20.25">
      <c r="BV75" s="253">
        <v>170</v>
      </c>
      <c r="BW75" s="251">
        <v>80</v>
      </c>
    </row>
    <row r="76" spans="74:75" ht="20.25">
      <c r="BV76" s="253">
        <v>171</v>
      </c>
      <c r="BW76" s="251">
        <v>81</v>
      </c>
    </row>
    <row r="77" spans="74:75" ht="20.25">
      <c r="BV77" s="253">
        <v>172</v>
      </c>
      <c r="BW77" s="251">
        <v>82</v>
      </c>
    </row>
    <row r="78" spans="74:75" ht="20.25">
      <c r="BV78" s="253">
        <v>173</v>
      </c>
      <c r="BW78" s="251">
        <v>83</v>
      </c>
    </row>
    <row r="79" spans="74:75" ht="20.25">
      <c r="BV79" s="253">
        <v>174</v>
      </c>
      <c r="BW79" s="251">
        <v>84</v>
      </c>
    </row>
    <row r="80" spans="74:75" ht="20.25">
      <c r="BV80" s="253">
        <v>175</v>
      </c>
      <c r="BW80" s="251">
        <v>85</v>
      </c>
    </row>
    <row r="81" spans="74:75" ht="20.25">
      <c r="BV81" s="253">
        <v>176</v>
      </c>
      <c r="BW81" s="251">
        <v>86</v>
      </c>
    </row>
    <row r="82" spans="74:75" ht="20.25">
      <c r="BV82" s="253">
        <v>177</v>
      </c>
      <c r="BW82" s="251">
        <v>87</v>
      </c>
    </row>
    <row r="83" spans="74:75" ht="20.25">
      <c r="BV83" s="253">
        <v>178</v>
      </c>
      <c r="BW83" s="251">
        <v>88</v>
      </c>
    </row>
    <row r="84" spans="74:75" ht="20.25">
      <c r="BV84" s="253">
        <v>179</v>
      </c>
      <c r="BW84" s="251">
        <v>89</v>
      </c>
    </row>
    <row r="85" spans="74:75" ht="20.25">
      <c r="BV85" s="253">
        <v>180</v>
      </c>
      <c r="BW85" s="251">
        <v>90</v>
      </c>
    </row>
    <row r="86" ht="20.25">
      <c r="BW86" s="251">
        <v>91</v>
      </c>
    </row>
    <row r="87" spans="74:75" ht="20.25">
      <c r="BV87" s="253">
        <v>181</v>
      </c>
      <c r="BW87" s="251">
        <v>92</v>
      </c>
    </row>
    <row r="88" ht="20.25">
      <c r="BW88" s="251">
        <v>93</v>
      </c>
    </row>
    <row r="89" spans="74:75" ht="20.25">
      <c r="BV89" s="253">
        <v>182</v>
      </c>
      <c r="BW89" s="251">
        <v>94</v>
      </c>
    </row>
    <row r="90" ht="20.25">
      <c r="BW90" s="251">
        <v>95</v>
      </c>
    </row>
    <row r="91" spans="74:75" ht="20.25">
      <c r="BV91" s="252">
        <v>183</v>
      </c>
      <c r="BW91" s="250">
        <v>96</v>
      </c>
    </row>
    <row r="92" spans="74:75" ht="20.25">
      <c r="BV92" s="252"/>
      <c r="BW92" s="250">
        <v>97</v>
      </c>
    </row>
    <row r="93" spans="74:75" ht="20.25">
      <c r="BV93" s="252">
        <v>184</v>
      </c>
      <c r="BW93" s="250">
        <v>98</v>
      </c>
    </row>
    <row r="94" spans="74:75" ht="20.25">
      <c r="BV94" s="252"/>
      <c r="BW94" s="250">
        <v>99</v>
      </c>
    </row>
    <row r="95" spans="74:75" ht="20.25">
      <c r="BV95" s="252">
        <v>185</v>
      </c>
      <c r="BW95" s="250">
        <v>100</v>
      </c>
    </row>
  </sheetData>
  <sheetProtection/>
  <mergeCells count="44">
    <mergeCell ref="AH7:AJ7"/>
    <mergeCell ref="AK7:AM7"/>
    <mergeCell ref="AN7:AP7"/>
    <mergeCell ref="G7:I7"/>
    <mergeCell ref="J7:L7"/>
    <mergeCell ref="BO6:BO7"/>
    <mergeCell ref="V7:X7"/>
    <mergeCell ref="Y7:AA7"/>
    <mergeCell ref="P7:R7"/>
    <mergeCell ref="BP6:BP7"/>
    <mergeCell ref="BQ6:BQ7"/>
    <mergeCell ref="AW7:AY7"/>
    <mergeCell ref="AZ7:BB7"/>
    <mergeCell ref="BC7:BE7"/>
    <mergeCell ref="BF7:BH7"/>
    <mergeCell ref="G6:BN6"/>
    <mergeCell ref="AB7:AD7"/>
    <mergeCell ref="AE7:AG7"/>
    <mergeCell ref="S7:U7"/>
    <mergeCell ref="A4:D4"/>
    <mergeCell ref="E4:F4"/>
    <mergeCell ref="BO5:BQ5"/>
    <mergeCell ref="BI7:BK7"/>
    <mergeCell ref="BL7:BN7"/>
    <mergeCell ref="AQ7:AS7"/>
    <mergeCell ref="AT7:AV7"/>
    <mergeCell ref="AW4:BB4"/>
    <mergeCell ref="BC4:BQ4"/>
    <mergeCell ref="A6:A7"/>
    <mergeCell ref="B6:B7"/>
    <mergeCell ref="C6:C7"/>
    <mergeCell ref="D6:D7"/>
    <mergeCell ref="E6:E7"/>
    <mergeCell ref="F6:F7"/>
    <mergeCell ref="M7:O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1"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U100"/>
  <sheetViews>
    <sheetView view="pageBreakPreview" zoomScale="80" zoomScaleSheetLayoutView="80" zoomScalePageLayoutView="0" workbookViewId="0" topLeftCell="A1">
      <selection activeCell="O8" sqref="O8:P15"/>
    </sheetView>
  </sheetViews>
  <sheetFormatPr defaultColWidth="9.140625" defaultRowHeight="12.75"/>
  <cols>
    <col min="1" max="1" width="4.8515625" style="27" customWidth="1"/>
    <col min="2" max="2" width="8.00390625" style="27" bestFit="1" customWidth="1"/>
    <col min="3" max="3" width="13.28125" style="20" bestFit="1" customWidth="1"/>
    <col min="4" max="4" width="20.8515625" style="53" customWidth="1"/>
    <col min="5" max="5" width="26.8515625" style="53" customWidth="1"/>
    <col min="6" max="6" width="12.57421875" style="20" customWidth="1"/>
    <col min="7" max="7" width="9.8515625" style="28" customWidth="1"/>
    <col min="8" max="8" width="2.140625" style="20" customWidth="1"/>
    <col min="9" max="9" width="7.7109375" style="27" customWidth="1"/>
    <col min="10" max="10" width="14.00390625" style="27" hidden="1" customWidth="1"/>
    <col min="11" max="11" width="7.7109375" style="27" customWidth="1"/>
    <col min="12" max="12" width="12.421875" style="29" customWidth="1"/>
    <col min="13" max="13" width="22.00390625" style="57" customWidth="1"/>
    <col min="14" max="14" width="25.8515625" style="57" customWidth="1"/>
    <col min="15" max="15" width="9.57421875" style="20" customWidth="1"/>
    <col min="16" max="16" width="7.7109375" style="20" customWidth="1"/>
    <col min="17" max="17" width="5.7109375" style="20" customWidth="1"/>
    <col min="18" max="19" width="9.140625" style="20" customWidth="1"/>
    <col min="20" max="20" width="9.140625" style="249" hidden="1" customWidth="1"/>
    <col min="21" max="21" width="9.140625" style="247" hidden="1" customWidth="1"/>
    <col min="22" max="16384" width="9.140625" style="20" customWidth="1"/>
  </cols>
  <sheetData>
    <row r="1" spans="1:21" s="9" customFormat="1" ht="48.75" customHeight="1">
      <c r="A1" s="432" t="str">
        <f>('YARIŞMA BİLGİLERİ'!A2)</f>
        <v>Türkiye Atletizm Federasyonu
Ankara Atletizm İl Temsilciliği</v>
      </c>
      <c r="B1" s="432"/>
      <c r="C1" s="432"/>
      <c r="D1" s="432"/>
      <c r="E1" s="432"/>
      <c r="F1" s="432"/>
      <c r="G1" s="432"/>
      <c r="H1" s="432"/>
      <c r="I1" s="432"/>
      <c r="J1" s="432"/>
      <c r="K1" s="432"/>
      <c r="L1" s="432"/>
      <c r="M1" s="432"/>
      <c r="N1" s="432"/>
      <c r="O1" s="432"/>
      <c r="P1" s="432"/>
      <c r="T1" s="248">
        <v>21214</v>
      </c>
      <c r="U1" s="244">
        <v>100</v>
      </c>
    </row>
    <row r="2" spans="1:21" s="9" customFormat="1" ht="24.75" customHeight="1">
      <c r="A2" s="445" t="str">
        <f>'YARIŞMA BİLGİLERİ'!F19</f>
        <v>Süper Lig 1.Kademe Yarışmaları</v>
      </c>
      <c r="B2" s="445"/>
      <c r="C2" s="445"/>
      <c r="D2" s="445"/>
      <c r="E2" s="445"/>
      <c r="F2" s="445"/>
      <c r="G2" s="445"/>
      <c r="H2" s="445"/>
      <c r="I2" s="445"/>
      <c r="J2" s="445"/>
      <c r="K2" s="445"/>
      <c r="L2" s="445"/>
      <c r="M2" s="445"/>
      <c r="N2" s="445"/>
      <c r="O2" s="445"/>
      <c r="P2" s="445"/>
      <c r="T2" s="248">
        <v>21244</v>
      </c>
      <c r="U2" s="244">
        <v>99</v>
      </c>
    </row>
    <row r="3" spans="1:21" s="11" customFormat="1" ht="20.25" customHeight="1">
      <c r="A3" s="446" t="s">
        <v>57</v>
      </c>
      <c r="B3" s="446"/>
      <c r="C3" s="446"/>
      <c r="D3" s="447" t="str">
        <f>'YARIŞMA PROGRAMI'!C16</f>
        <v>4x100 Metre Bayrak</v>
      </c>
      <c r="E3" s="447"/>
      <c r="F3" s="448"/>
      <c r="G3" s="448"/>
      <c r="H3" s="10"/>
      <c r="I3" s="489"/>
      <c r="J3" s="489"/>
      <c r="K3" s="489"/>
      <c r="L3" s="489"/>
      <c r="M3" s="241" t="s">
        <v>202</v>
      </c>
      <c r="N3" s="451" t="str">
        <f>'YARIŞMA PROGRAMI'!E16</f>
        <v>Ulusal Takım  39.81</v>
      </c>
      <c r="O3" s="451"/>
      <c r="P3" s="451"/>
      <c r="T3" s="248">
        <v>21274</v>
      </c>
      <c r="U3" s="244">
        <v>98</v>
      </c>
    </row>
    <row r="4" spans="1:21" s="11" customFormat="1" ht="17.25" customHeight="1">
      <c r="A4" s="449" t="s">
        <v>47</v>
      </c>
      <c r="B4" s="449"/>
      <c r="C4" s="449"/>
      <c r="D4" s="450" t="str">
        <f>'YARIŞMA BİLGİLERİ'!F21</f>
        <v>Süper Lig Erkekler</v>
      </c>
      <c r="E4" s="450"/>
      <c r="F4" s="33"/>
      <c r="G4" s="33"/>
      <c r="H4" s="33"/>
      <c r="I4" s="33"/>
      <c r="J4" s="33"/>
      <c r="K4" s="33"/>
      <c r="L4" s="34"/>
      <c r="M4" s="86" t="s">
        <v>55</v>
      </c>
      <c r="N4" s="436" t="str">
        <f>'YARIŞMA PROGRAMI'!B16</f>
        <v>24 Ağustos 2013 - 19.10</v>
      </c>
      <c r="O4" s="436"/>
      <c r="P4" s="436"/>
      <c r="T4" s="248">
        <v>21304</v>
      </c>
      <c r="U4" s="244">
        <v>97</v>
      </c>
    </row>
    <row r="5" spans="1:21" s="9" customFormat="1" ht="15" customHeight="1">
      <c r="A5" s="12"/>
      <c r="B5" s="12"/>
      <c r="C5" s="13"/>
      <c r="D5" s="14"/>
      <c r="E5" s="15"/>
      <c r="F5" s="15"/>
      <c r="G5" s="15"/>
      <c r="H5" s="15"/>
      <c r="I5" s="12"/>
      <c r="J5" s="12"/>
      <c r="K5" s="12"/>
      <c r="L5" s="16"/>
      <c r="M5" s="17"/>
      <c r="N5" s="465">
        <f ca="1">NOW()</f>
        <v>41510.89677986111</v>
      </c>
      <c r="O5" s="465"/>
      <c r="P5" s="465"/>
      <c r="T5" s="248">
        <v>21334</v>
      </c>
      <c r="U5" s="244">
        <v>96</v>
      </c>
    </row>
    <row r="6" spans="1:21" s="18" customFormat="1" ht="24" customHeight="1">
      <c r="A6" s="442" t="s">
        <v>12</v>
      </c>
      <c r="B6" s="443" t="s">
        <v>42</v>
      </c>
      <c r="C6" s="441" t="s">
        <v>54</v>
      </c>
      <c r="D6" s="440" t="s">
        <v>14</v>
      </c>
      <c r="E6" s="440" t="s">
        <v>279</v>
      </c>
      <c r="F6" s="440" t="s">
        <v>15</v>
      </c>
      <c r="G6" s="438" t="s">
        <v>139</v>
      </c>
      <c r="I6" s="268" t="s">
        <v>16</v>
      </c>
      <c r="J6" s="269"/>
      <c r="K6" s="269"/>
      <c r="L6" s="269"/>
      <c r="M6" s="269"/>
      <c r="N6" s="269"/>
      <c r="O6" s="269"/>
      <c r="P6" s="270"/>
      <c r="T6" s="249">
        <v>21364</v>
      </c>
      <c r="U6" s="247">
        <v>95</v>
      </c>
    </row>
    <row r="7" spans="1:21" ht="24" customHeight="1">
      <c r="A7" s="442"/>
      <c r="B7" s="444"/>
      <c r="C7" s="441"/>
      <c r="D7" s="440"/>
      <c r="E7" s="440"/>
      <c r="F7" s="440"/>
      <c r="G7" s="439"/>
      <c r="H7" s="19"/>
      <c r="I7" s="50" t="s">
        <v>12</v>
      </c>
      <c r="J7" s="47" t="s">
        <v>43</v>
      </c>
      <c r="K7" s="47" t="s">
        <v>42</v>
      </c>
      <c r="L7" s="48" t="s">
        <v>13</v>
      </c>
      <c r="M7" s="49" t="s">
        <v>14</v>
      </c>
      <c r="N7" s="49" t="s">
        <v>279</v>
      </c>
      <c r="O7" s="47" t="s">
        <v>15</v>
      </c>
      <c r="P7" s="47" t="s">
        <v>27</v>
      </c>
      <c r="T7" s="249">
        <v>21394</v>
      </c>
      <c r="U7" s="247">
        <v>94</v>
      </c>
    </row>
    <row r="8" spans="1:21" s="18" customFormat="1" ht="77.25" customHeight="1">
      <c r="A8" s="22">
        <v>1</v>
      </c>
      <c r="B8" s="285" t="s">
        <v>638</v>
      </c>
      <c r="C8" s="277" t="s">
        <v>639</v>
      </c>
      <c r="D8" s="275" t="s">
        <v>640</v>
      </c>
      <c r="E8" s="276" t="s">
        <v>371</v>
      </c>
      <c r="F8" s="171">
        <v>4015</v>
      </c>
      <c r="G8" s="280">
        <v>8</v>
      </c>
      <c r="H8" s="21"/>
      <c r="I8" s="22">
        <v>1</v>
      </c>
      <c r="J8" s="23" t="s">
        <v>230</v>
      </c>
      <c r="K8" s="284" t="str">
        <f>IF(ISERROR(VLOOKUP(J8,'KAYIT LİSTESİ'!$B$4:$H$740,2,0)),"",(VLOOKUP(J8,'KAYIT LİSTESİ'!$B$4:$H$740,2,0)))</f>
        <v>451
450
441
454
</v>
      </c>
      <c r="L8" s="277" t="str">
        <f>IF(ISERROR(VLOOKUP(J8,'KAYIT LİSTESİ'!$B$4:$H$740,4,0)),"",(VLOOKUP(J8,'KAYIT LİSTESİ'!$B$4:$H$740,4,0)))</f>
        <v>13.04.1984
14.05.1985
29.09.1982
26.06.1987</v>
      </c>
      <c r="M8" s="51" t="str">
        <f>IF(ISERROR(VLOOKUP(J8,'KAYIT LİSTESİ'!$B$4:$H$740,5,0)),"",(VLOOKUP(J8,'KAYIT LİSTESİ'!$B$4:$H$740,5,0)))</f>
        <v>SERDAR ELMAS
OKAN KAMIŞ
HAKAN KARACAOĞLU
YAVUZ CAN</v>
      </c>
      <c r="N8" s="51" t="str">
        <f>IF(ISERROR(VLOOKUP(J8,'KAYIT LİSTESİ'!$B$4:$H$740,6,0)),"",(VLOOKUP(J8,'KAYIT LİSTESİ'!$B$4:$H$740,6,0)))</f>
        <v>ANKARA-KARAGÜCÜ</v>
      </c>
      <c r="O8" s="26"/>
      <c r="P8" s="24"/>
      <c r="T8" s="249">
        <v>21424</v>
      </c>
      <c r="U8" s="247">
        <v>93</v>
      </c>
    </row>
    <row r="9" spans="1:21" s="18" customFormat="1" ht="77.25" customHeight="1">
      <c r="A9" s="22">
        <v>2</v>
      </c>
      <c r="B9" s="285" t="s">
        <v>641</v>
      </c>
      <c r="C9" s="277" t="s">
        <v>642</v>
      </c>
      <c r="D9" s="275" t="s">
        <v>643</v>
      </c>
      <c r="E9" s="276" t="s">
        <v>387</v>
      </c>
      <c r="F9" s="171">
        <v>4205</v>
      </c>
      <c r="G9" s="280">
        <v>7</v>
      </c>
      <c r="H9" s="21"/>
      <c r="I9" s="22">
        <v>2</v>
      </c>
      <c r="J9" s="23" t="s">
        <v>231</v>
      </c>
      <c r="K9" s="284" t="str">
        <f>IF(ISERROR(VLOOKUP(J9,'KAYIT LİSTESİ'!$B$4:$H$740,2,0)),"",(VLOOKUP(J9,'KAYIT LİSTESİ'!$B$4:$H$740,2,0)))</f>
        <v>399
397
390
388</v>
      </c>
      <c r="L9" s="277" t="str">
        <f>IF(ISERROR(VLOOKUP(J9,'KAYIT LİSTESİ'!$B$4:$H$740,4,0)),"",(VLOOKUP(J9,'KAYIT LİSTESİ'!$B$4:$H$740,4,0)))</f>
        <v>01.01.1996
01.01.1995
01.01.1994
01.01.1993</v>
      </c>
      <c r="M9" s="51" t="str">
        <f>IF(ISERROR(VLOOKUP(J9,'KAYIT LİSTESİ'!$B$4:$H$740,5,0)),"",(VLOOKUP(J9,'KAYIT LİSTESİ'!$B$4:$H$740,5,0)))</f>
        <v>SÜLEYMAN ULUTAŞ
OĞULCAN DÜZYURT
DORUK UĞURER
CAN YILDIRIM</v>
      </c>
      <c r="N9" s="51" t="str">
        <f>IF(ISERROR(VLOOKUP(J9,'KAYIT LİSTESİ'!$B$4:$H$740,6,0)),"",(VLOOKUP(J9,'KAYIT LİSTESİ'!$B$4:$H$740,6,0)))</f>
        <v>ANKARA-EGO SPOR</v>
      </c>
      <c r="O9" s="26"/>
      <c r="P9" s="24"/>
      <c r="T9" s="249">
        <v>21454</v>
      </c>
      <c r="U9" s="247">
        <v>92</v>
      </c>
    </row>
    <row r="10" spans="1:21" s="18" customFormat="1" ht="77.25" customHeight="1">
      <c r="A10" s="22">
        <v>3</v>
      </c>
      <c r="B10" s="285" t="s">
        <v>647</v>
      </c>
      <c r="C10" s="277" t="s">
        <v>648</v>
      </c>
      <c r="D10" s="275" t="s">
        <v>649</v>
      </c>
      <c r="E10" s="276" t="s">
        <v>416</v>
      </c>
      <c r="F10" s="171">
        <v>4219</v>
      </c>
      <c r="G10" s="280">
        <v>6</v>
      </c>
      <c r="H10" s="21"/>
      <c r="I10" s="22">
        <v>3</v>
      </c>
      <c r="J10" s="23" t="s">
        <v>232</v>
      </c>
      <c r="K10" s="284" t="str">
        <f>IF(ISERROR(VLOOKUP(J10,'KAYIT LİSTESİ'!$B$4:$H$740,2,0)),"",(VLOOKUP(J10,'KAYIT LİSTESİ'!$B$4:$H$740,2,0)))</f>
        <v>484
492
493
494</v>
      </c>
      <c r="L10" s="277" t="str">
        <f>IF(ISERROR(VLOOKUP(J10,'KAYIT LİSTESİ'!$B$4:$H$740,4,0)),"",(VLOOKUP(J10,'KAYIT LİSTESİ'!$B$4:$H$740,4,0)))</f>
        <v>28.04.1996
01.07.1988
22.03.1988
01.03.1990</v>
      </c>
      <c r="M10" s="51" t="str">
        <f>IF(ISERROR(VLOOKUP(J10,'KAYIT LİSTESİ'!$B$4:$H$740,5,0)),"",(VLOOKUP(J10,'KAYIT LİSTESİ'!$B$4:$H$740,5,0)))</f>
        <v>BATUHAN ALTINTAŞ
MUSTAFA DELİOĞLU
MUSTAFA GÜNEŞ
MUSTAFA YILDIZ</v>
      </c>
      <c r="N10" s="51" t="str">
        <f>IF(ISERROR(VLOOKUP(J10,'KAYIT LİSTESİ'!$B$4:$H$740,6,0)),"",(VLOOKUP(J10,'KAYIT LİSTESİ'!$B$4:$H$740,6,0)))</f>
        <v>İSTANBUL-GALATASARAY</v>
      </c>
      <c r="O10" s="26"/>
      <c r="P10" s="24"/>
      <c r="T10" s="249">
        <v>21484</v>
      </c>
      <c r="U10" s="247">
        <v>91</v>
      </c>
    </row>
    <row r="11" spans="1:21" s="18" customFormat="1" ht="77.25" customHeight="1">
      <c r="A11" s="22">
        <v>4</v>
      </c>
      <c r="B11" s="285" t="s">
        <v>614</v>
      </c>
      <c r="C11" s="277" t="s">
        <v>615</v>
      </c>
      <c r="D11" s="275" t="s">
        <v>616</v>
      </c>
      <c r="E11" s="276" t="s">
        <v>433</v>
      </c>
      <c r="F11" s="171">
        <v>4284</v>
      </c>
      <c r="G11" s="280">
        <v>5</v>
      </c>
      <c r="H11" s="21"/>
      <c r="I11" s="22">
        <v>4</v>
      </c>
      <c r="J11" s="23" t="s">
        <v>233</v>
      </c>
      <c r="K11" s="284" t="str">
        <f>IF(ISERROR(VLOOKUP(J11,'KAYIT LİSTESİ'!$B$4:$H$740,2,0)),"",(VLOOKUP(J11,'KAYIT LİSTESİ'!$B$4:$H$740,2,0)))</f>
        <v>437
424
427
428</v>
      </c>
      <c r="L11" s="277" t="str">
        <f>IF(ISERROR(VLOOKUP(J11,'KAYIT LİSTESİ'!$B$4:$H$740,4,0)),"",(VLOOKUP(J11,'KAYIT LİSTESİ'!$B$4:$H$740,4,0)))</f>
        <v>29.05.1990
19.06.1991
16.07.1990
26.05.1994</v>
      </c>
      <c r="M11" s="51" t="str">
        <f>IF(ISERROR(VLOOKUP(J11,'KAYIT LİSTESİ'!$B$4:$H$740,5,0)),"",(VLOOKUP(J11,'KAYIT LİSTESİ'!$B$4:$H$740,5,0)))</f>
        <v>RAMİL GULİYEV
C. UMUTCAN EMEKTAŞ
ERKİN ÖZKAN
FATİH AKTAŞ</v>
      </c>
      <c r="N11" s="51" t="str">
        <f>IF(ISERROR(VLOOKUP(J11,'KAYIT LİSTESİ'!$B$4:$H$740,6,0)),"",(VLOOKUP(J11,'KAYIT LİSTESİ'!$B$4:$H$740,6,0)))</f>
        <v>İSTANBUL-FENERBAHÇE</v>
      </c>
      <c r="O11" s="26"/>
      <c r="P11" s="24"/>
      <c r="T11" s="249">
        <v>21514</v>
      </c>
      <c r="U11" s="247">
        <v>90</v>
      </c>
    </row>
    <row r="12" spans="1:21" s="18" customFormat="1" ht="77.25" customHeight="1">
      <c r="A12" s="22">
        <v>5</v>
      </c>
      <c r="B12" s="285" t="s">
        <v>644</v>
      </c>
      <c r="C12" s="277" t="s">
        <v>645</v>
      </c>
      <c r="D12" s="275" t="s">
        <v>646</v>
      </c>
      <c r="E12" s="276" t="s">
        <v>402</v>
      </c>
      <c r="F12" s="171">
        <v>4338</v>
      </c>
      <c r="G12" s="280">
        <v>4</v>
      </c>
      <c r="H12" s="21"/>
      <c r="I12" s="22">
        <v>5</v>
      </c>
      <c r="J12" s="23" t="s">
        <v>234</v>
      </c>
      <c r="K12" s="284" t="str">
        <f>IF(ISERROR(VLOOKUP(J12,'KAYIT LİSTESİ'!$B$4:$H$740,2,0)),"",(VLOOKUP(J12,'KAYIT LİSTESİ'!$B$4:$H$740,2,0)))</f>
        <v>407
408
417
409</v>
      </c>
      <c r="L12" s="277" t="str">
        <f>IF(ISERROR(VLOOKUP(J12,'KAYIT LİSTESİ'!$B$4:$H$740,4,0)),"",(VLOOKUP(J12,'KAYIT LİSTESİ'!$B$4:$H$740,4,0)))</f>
        <v>-</v>
      </c>
      <c r="M12" s="51" t="str">
        <f>IF(ISERROR(VLOOKUP(J12,'KAYIT LİSTESİ'!$B$4:$H$740,5,0)),"",(VLOOKUP(J12,'KAYIT LİSTESİ'!$B$4:$H$740,5,0)))</f>
        <v>İSMAİL ASLAN
İZZET SAFER
VOLKAN ÇAKAN
J. MONTGOMERY HARVEY</v>
      </c>
      <c r="N12" s="51" t="str">
        <f>IF(ISERROR(VLOOKUP(J12,'KAYIT LİSTESİ'!$B$4:$H$740,6,0)),"",(VLOOKUP(J12,'KAYIT LİSTESİ'!$B$4:$H$740,6,0)))</f>
        <v>İSTANBUL-ENKA SPOR</v>
      </c>
      <c r="O12" s="26"/>
      <c r="P12" s="24"/>
      <c r="T12" s="249">
        <v>21544</v>
      </c>
      <c r="U12" s="247">
        <v>89</v>
      </c>
    </row>
    <row r="13" spans="1:21" s="18" customFormat="1" ht="77.25" customHeight="1">
      <c r="A13" s="22">
        <v>6</v>
      </c>
      <c r="B13" s="285" t="s">
        <v>632</v>
      </c>
      <c r="C13" s="277" t="s">
        <v>631</v>
      </c>
      <c r="D13" s="275" t="s">
        <v>630</v>
      </c>
      <c r="E13" s="276" t="s">
        <v>307</v>
      </c>
      <c r="F13" s="171">
        <v>4350</v>
      </c>
      <c r="G13" s="280">
        <v>3</v>
      </c>
      <c r="H13" s="21"/>
      <c r="I13" s="22">
        <v>6</v>
      </c>
      <c r="J13" s="23" t="s">
        <v>235</v>
      </c>
      <c r="K13" s="284" t="str">
        <f>IF(ISERROR(VLOOKUP(J13,'KAYIT LİSTESİ'!$B$4:$H$740,2,0)),"",(VLOOKUP(J13,'KAYIT LİSTESİ'!$B$4:$H$740,2,0)))</f>
        <v>459
462
457
467</v>
      </c>
      <c r="L13" s="277" t="str">
        <f>IF(ISERROR(VLOOKUP(J13,'KAYIT LİSTESİ'!$B$4:$H$740,4,0)),"",(VLOOKUP(J13,'KAYIT LİSTESİ'!$B$4:$H$740,4,0)))</f>
        <v>19.06.1989
24.02.1988
04.10.1988
07.04.1988</v>
      </c>
      <c r="M13" s="51" t="str">
        <f>IF(ISERROR(VLOOKUP(J13,'KAYIT LİSTESİ'!$B$4:$H$740,5,0)),"",(VLOOKUP(J13,'KAYIT LİSTESİ'!$B$4:$H$740,5,0)))</f>
        <v>FERHAT ALTUNKALEM
HASAN CENGİZ
CAN ERDİ KARA
SERCAN AYDEMİR</v>
      </c>
      <c r="N13" s="51" t="str">
        <f>IF(ISERROR(VLOOKUP(J13,'KAYIT LİSTESİ'!$B$4:$H$740,6,0)),"",(VLOOKUP(J13,'KAYIT LİSTESİ'!$B$4:$H$740,6,0)))</f>
        <v>İZMİR-B.Ş.BLD. SPOR</v>
      </c>
      <c r="O13" s="26"/>
      <c r="P13" s="24"/>
      <c r="T13" s="249">
        <v>21574</v>
      </c>
      <c r="U13" s="247">
        <v>88</v>
      </c>
    </row>
    <row r="14" spans="1:21" s="18" customFormat="1" ht="77.25" customHeight="1">
      <c r="A14" s="22">
        <v>7</v>
      </c>
      <c r="B14" s="285" t="s">
        <v>633</v>
      </c>
      <c r="C14" s="277" t="s">
        <v>634</v>
      </c>
      <c r="D14" s="275" t="s">
        <v>635</v>
      </c>
      <c r="E14" s="276" t="s">
        <v>339</v>
      </c>
      <c r="F14" s="171">
        <v>4360</v>
      </c>
      <c r="G14" s="280">
        <v>2</v>
      </c>
      <c r="H14" s="21"/>
      <c r="I14" s="22">
        <v>7</v>
      </c>
      <c r="J14" s="23" t="s">
        <v>236</v>
      </c>
      <c r="K14" s="284" t="str">
        <f>IF(ISERROR(VLOOKUP(J14,'KAYIT LİSTESİ'!$B$4:$H$740,2,0)),"",(VLOOKUP(J14,'KAYIT LİSTESİ'!$B$4:$H$740,2,0)))</f>
        <v>385
373
384
375</v>
      </c>
      <c r="L14" s="277" t="str">
        <f>IF(ISERROR(VLOOKUP(J14,'KAYIT LİSTESİ'!$B$4:$H$740,4,0)),"",(VLOOKUP(J14,'KAYIT LİSTESİ'!$B$4:$H$740,4,0)))</f>
        <v>12.11.1992
01.01.1994
14.12.1994
02.05.1980</v>
      </c>
      <c r="M14" s="51" t="str">
        <f>IF(ISERROR(VLOOKUP(J14,'KAYIT LİSTESİ'!$B$4:$H$740,5,0)),"",(VLOOKUP(J14,'KAYIT LİSTESİ'!$B$4:$H$740,5,0)))</f>
        <v>YUSUF PEHLEVAN
ASİL KIRCIN
YUNUS PEHLEVAN
FERHAT ÇİÇEK</v>
      </c>
      <c r="N14" s="51" t="str">
        <f>IF(ISERROR(VLOOKUP(J14,'KAYIT LİSTESİ'!$B$4:$H$740,6,0)),"",(VLOOKUP(J14,'KAYIT LİSTESİ'!$B$4:$H$740,6,0)))</f>
        <v>KOCAELİ-B.Ş.BLD.KAĞIT SP.</v>
      </c>
      <c r="O14" s="26"/>
      <c r="P14" s="24"/>
      <c r="T14" s="249">
        <v>21604</v>
      </c>
      <c r="U14" s="247">
        <v>87</v>
      </c>
    </row>
    <row r="15" spans="1:21" s="18" customFormat="1" ht="77.25" customHeight="1">
      <c r="A15" s="22">
        <v>8</v>
      </c>
      <c r="B15" s="285" t="s">
        <v>636</v>
      </c>
      <c r="C15" s="277" t="s">
        <v>619</v>
      </c>
      <c r="D15" s="275" t="s">
        <v>637</v>
      </c>
      <c r="E15" s="276" t="s">
        <v>356</v>
      </c>
      <c r="F15" s="171" t="s">
        <v>653</v>
      </c>
      <c r="G15" s="280">
        <v>0</v>
      </c>
      <c r="H15" s="21"/>
      <c r="I15" s="22">
        <v>8</v>
      </c>
      <c r="J15" s="23" t="s">
        <v>237</v>
      </c>
      <c r="K15" s="284" t="str">
        <f>IF(ISERROR(VLOOKUP(J15,'KAYIT LİSTESİ'!$B$4:$H$740,2,0)),"",(VLOOKUP(J15,'KAYIT LİSTESİ'!$B$4:$H$740,2,0)))</f>
        <v>475
470
472
477
479
481</v>
      </c>
      <c r="L15" s="277" t="str">
        <f>IF(ISERROR(VLOOKUP(J15,'KAYIT LİSTESİ'!$B$4:$H$740,4,0)),"",(VLOOKUP(J15,'KAYIT LİSTESİ'!$B$4:$H$740,4,0)))</f>
        <v>18.10.1990
20.12.1995
17.02.1995
24.01.1995
15.03.1993
04.02.1994</v>
      </c>
      <c r="M15" s="51" t="str">
        <f>IF(ISERROR(VLOOKUP(J15,'KAYIT LİSTESİ'!$B$4:$H$740,5,0)),"",(VLOOKUP(J15,'KAYIT LİSTESİ'!$B$4:$H$740,5,0)))</f>
        <v>MİKAİL YALÇIN
ABDULLAH TÜTÜNCÜ
HAMZA ÇOLAK
MİRAÇ SEMERCİ
SAMET KARACA
TAHSİN KURT</v>
      </c>
      <c r="N15" s="51" t="str">
        <f>IF(ISERROR(VLOOKUP(J15,'KAYIT LİSTESİ'!$B$4:$H$740,6,0)),"",(VLOOKUP(J15,'KAYIT LİSTESİ'!$B$4:$H$740,6,0)))</f>
        <v>TRABZON-KARAYOLLARI SPOR</v>
      </c>
      <c r="O15" s="26"/>
      <c r="P15" s="24"/>
      <c r="T15" s="249">
        <v>21634</v>
      </c>
      <c r="U15" s="247">
        <v>86</v>
      </c>
    </row>
    <row r="16" spans="1:21" s="18" customFormat="1" ht="77.25" customHeight="1">
      <c r="A16" s="22">
        <v>9</v>
      </c>
      <c r="B16" s="285"/>
      <c r="C16" s="277"/>
      <c r="D16" s="275"/>
      <c r="E16" s="276"/>
      <c r="F16" s="171"/>
      <c r="G16" s="280"/>
      <c r="H16" s="21"/>
      <c r="I16" s="268" t="s">
        <v>17</v>
      </c>
      <c r="J16" s="269"/>
      <c r="K16" s="269"/>
      <c r="L16" s="269"/>
      <c r="M16" s="269"/>
      <c r="N16" s="269"/>
      <c r="O16" s="269"/>
      <c r="P16" s="270"/>
      <c r="T16" s="249">
        <v>21664</v>
      </c>
      <c r="U16" s="247">
        <v>85</v>
      </c>
    </row>
    <row r="17" spans="1:21" s="18" customFormat="1" ht="77.25" customHeight="1">
      <c r="A17" s="22">
        <v>10</v>
      </c>
      <c r="B17" s="285"/>
      <c r="C17" s="277"/>
      <c r="D17" s="275"/>
      <c r="E17" s="276"/>
      <c r="F17" s="171"/>
      <c r="G17" s="280"/>
      <c r="H17" s="21"/>
      <c r="I17" s="50" t="s">
        <v>12</v>
      </c>
      <c r="J17" s="47" t="s">
        <v>43</v>
      </c>
      <c r="K17" s="47" t="s">
        <v>42</v>
      </c>
      <c r="L17" s="48" t="s">
        <v>13</v>
      </c>
      <c r="M17" s="49" t="s">
        <v>14</v>
      </c>
      <c r="N17" s="49" t="s">
        <v>279</v>
      </c>
      <c r="O17" s="47" t="s">
        <v>15</v>
      </c>
      <c r="P17" s="47" t="s">
        <v>27</v>
      </c>
      <c r="T17" s="249">
        <v>21694</v>
      </c>
      <c r="U17" s="247">
        <v>84</v>
      </c>
    </row>
    <row r="18" spans="1:21" s="18" customFormat="1" ht="77.25" customHeight="1">
      <c r="A18" s="22">
        <v>11</v>
      </c>
      <c r="B18" s="285"/>
      <c r="C18" s="277"/>
      <c r="D18" s="275"/>
      <c r="E18" s="276"/>
      <c r="F18" s="171"/>
      <c r="G18" s="280"/>
      <c r="H18" s="21"/>
      <c r="I18" s="22">
        <v>1</v>
      </c>
      <c r="J18" s="23" t="s">
        <v>238</v>
      </c>
      <c r="K18" s="284">
        <f>IF(ISERROR(VLOOKUP(J18,'KAYIT LİSTESİ'!$B$4:$H$740,2,0)),"",(VLOOKUP(J18,'KAYIT LİSTESİ'!$B$4:$H$740,2,0)))</f>
      </c>
      <c r="L18" s="277">
        <f>IF(ISERROR(VLOOKUP(J18,'KAYIT LİSTESİ'!$B$4:$H$740,4,0)),"",(VLOOKUP(J18,'KAYIT LİSTESİ'!$B$4:$H$740,4,0)))</f>
      </c>
      <c r="M18" s="51">
        <f>IF(ISERROR(VLOOKUP(J18,'KAYIT LİSTESİ'!$B$4:$H$740,5,0)),"",(VLOOKUP(J18,'KAYIT LİSTESİ'!$B$4:$H$740,5,0)))</f>
      </c>
      <c r="N18" s="51">
        <f>IF(ISERROR(VLOOKUP(J18,'KAYIT LİSTESİ'!$B$4:$H$740,6,0)),"",(VLOOKUP(J18,'KAYIT LİSTESİ'!$B$4:$H$740,6,0)))</f>
      </c>
      <c r="O18" s="26"/>
      <c r="P18" s="24"/>
      <c r="T18" s="249">
        <v>21724</v>
      </c>
      <c r="U18" s="247">
        <v>83</v>
      </c>
    </row>
    <row r="19" spans="1:21" s="18" customFormat="1" ht="77.25" customHeight="1">
      <c r="A19" s="22">
        <v>12</v>
      </c>
      <c r="B19" s="285"/>
      <c r="C19" s="277"/>
      <c r="D19" s="275"/>
      <c r="E19" s="276"/>
      <c r="F19" s="171"/>
      <c r="G19" s="280"/>
      <c r="H19" s="21"/>
      <c r="I19" s="22">
        <v>2</v>
      </c>
      <c r="J19" s="23" t="s">
        <v>239</v>
      </c>
      <c r="K19" s="284">
        <f>IF(ISERROR(VLOOKUP(J19,'KAYIT LİSTESİ'!$B$4:$H$740,2,0)),"",(VLOOKUP(J19,'KAYIT LİSTESİ'!$B$4:$H$740,2,0)))</f>
      </c>
      <c r="L19" s="277">
        <f>IF(ISERROR(VLOOKUP(J19,'KAYIT LİSTESİ'!$B$4:$H$740,4,0)),"",(VLOOKUP(J19,'KAYIT LİSTESİ'!$B$4:$H$740,4,0)))</f>
      </c>
      <c r="M19" s="51">
        <f>IF(ISERROR(VLOOKUP(J19,'KAYIT LİSTESİ'!$B$4:$H$740,5,0)),"",(VLOOKUP(J19,'KAYIT LİSTESİ'!$B$4:$H$740,5,0)))</f>
      </c>
      <c r="N19" s="51">
        <f>IF(ISERROR(VLOOKUP(J19,'KAYIT LİSTESİ'!$B$4:$H$740,6,0)),"",(VLOOKUP(J19,'KAYIT LİSTESİ'!$B$4:$H$740,6,0)))</f>
      </c>
      <c r="O19" s="26"/>
      <c r="P19" s="24"/>
      <c r="T19" s="249">
        <v>21754</v>
      </c>
      <c r="U19" s="247">
        <v>82</v>
      </c>
    </row>
    <row r="20" spans="1:21" s="18" customFormat="1" ht="77.25" customHeight="1">
      <c r="A20" s="22">
        <v>13</v>
      </c>
      <c r="B20" s="285"/>
      <c r="C20" s="277"/>
      <c r="D20" s="275"/>
      <c r="E20" s="276"/>
      <c r="F20" s="171"/>
      <c r="G20" s="280"/>
      <c r="H20" s="21"/>
      <c r="I20" s="22">
        <v>3</v>
      </c>
      <c r="J20" s="23" t="s">
        <v>240</v>
      </c>
      <c r="K20" s="284">
        <f>IF(ISERROR(VLOOKUP(J20,'KAYIT LİSTESİ'!$B$4:$H$740,2,0)),"",(VLOOKUP(J20,'KAYIT LİSTESİ'!$B$4:$H$740,2,0)))</f>
      </c>
      <c r="L20" s="277">
        <f>IF(ISERROR(VLOOKUP(J20,'KAYIT LİSTESİ'!$B$4:$H$740,4,0)),"",(VLOOKUP(J20,'KAYIT LİSTESİ'!$B$4:$H$740,4,0)))</f>
      </c>
      <c r="M20" s="51">
        <f>IF(ISERROR(VLOOKUP(J20,'KAYIT LİSTESİ'!$B$4:$H$740,5,0)),"",(VLOOKUP(J20,'KAYIT LİSTESİ'!$B$4:$H$740,5,0)))</f>
      </c>
      <c r="N20" s="51">
        <f>IF(ISERROR(VLOOKUP(J20,'KAYIT LİSTESİ'!$B$4:$H$740,6,0)),"",(VLOOKUP(J20,'KAYIT LİSTESİ'!$B$4:$H$740,6,0)))</f>
      </c>
      <c r="O20" s="26"/>
      <c r="P20" s="24"/>
      <c r="T20" s="249">
        <v>21794</v>
      </c>
      <c r="U20" s="247">
        <v>81</v>
      </c>
    </row>
    <row r="21" spans="1:21" s="18" customFormat="1" ht="77.25" customHeight="1">
      <c r="A21" s="22">
        <v>14</v>
      </c>
      <c r="B21" s="285"/>
      <c r="C21" s="277"/>
      <c r="D21" s="275"/>
      <c r="E21" s="276"/>
      <c r="F21" s="171"/>
      <c r="G21" s="280"/>
      <c r="H21" s="21"/>
      <c r="I21" s="22">
        <v>4</v>
      </c>
      <c r="J21" s="23" t="s">
        <v>241</v>
      </c>
      <c r="K21" s="284">
        <f>IF(ISERROR(VLOOKUP(J21,'KAYIT LİSTESİ'!$B$4:$H$740,2,0)),"",(VLOOKUP(J21,'KAYIT LİSTESİ'!$B$4:$H$740,2,0)))</f>
      </c>
      <c r="L21" s="277">
        <f>IF(ISERROR(VLOOKUP(J21,'KAYIT LİSTESİ'!$B$4:$H$740,4,0)),"",(VLOOKUP(J21,'KAYIT LİSTESİ'!$B$4:$H$740,4,0)))</f>
      </c>
      <c r="M21" s="51">
        <f>IF(ISERROR(VLOOKUP(J21,'KAYIT LİSTESİ'!$B$4:$H$740,5,0)),"",(VLOOKUP(J21,'KAYIT LİSTESİ'!$B$4:$H$740,5,0)))</f>
      </c>
      <c r="N21" s="51">
        <f>IF(ISERROR(VLOOKUP(J21,'KAYIT LİSTESİ'!$B$4:$H$740,6,0)),"",(VLOOKUP(J21,'KAYIT LİSTESİ'!$B$4:$H$740,6,0)))</f>
      </c>
      <c r="O21" s="26"/>
      <c r="P21" s="24"/>
      <c r="T21" s="249">
        <v>21824</v>
      </c>
      <c r="U21" s="247">
        <v>80</v>
      </c>
    </row>
    <row r="22" spans="1:21" s="18" customFormat="1" ht="77.25" customHeight="1">
      <c r="A22" s="22">
        <v>15</v>
      </c>
      <c r="B22" s="285"/>
      <c r="C22" s="277"/>
      <c r="D22" s="275"/>
      <c r="E22" s="276"/>
      <c r="F22" s="171"/>
      <c r="G22" s="280"/>
      <c r="H22" s="21"/>
      <c r="I22" s="22">
        <v>5</v>
      </c>
      <c r="J22" s="23" t="s">
        <v>242</v>
      </c>
      <c r="K22" s="284">
        <f>IF(ISERROR(VLOOKUP(J22,'KAYIT LİSTESİ'!$B$4:$H$740,2,0)),"",(VLOOKUP(J22,'KAYIT LİSTESİ'!$B$4:$H$740,2,0)))</f>
      </c>
      <c r="L22" s="277">
        <f>IF(ISERROR(VLOOKUP(J22,'KAYIT LİSTESİ'!$B$4:$H$740,4,0)),"",(VLOOKUP(J22,'KAYIT LİSTESİ'!$B$4:$H$740,4,0)))</f>
      </c>
      <c r="M22" s="51">
        <f>IF(ISERROR(VLOOKUP(J22,'KAYIT LİSTESİ'!$B$4:$H$740,5,0)),"",(VLOOKUP(J22,'KAYIT LİSTESİ'!$B$4:$H$740,5,0)))</f>
      </c>
      <c r="N22" s="51">
        <f>IF(ISERROR(VLOOKUP(J22,'KAYIT LİSTESİ'!$B$4:$H$740,6,0)),"",(VLOOKUP(J22,'KAYIT LİSTESİ'!$B$4:$H$740,6,0)))</f>
      </c>
      <c r="O22" s="26"/>
      <c r="P22" s="24"/>
      <c r="T22" s="249">
        <v>21854</v>
      </c>
      <c r="U22" s="247">
        <v>79</v>
      </c>
    </row>
    <row r="23" spans="1:21" s="18" customFormat="1" ht="77.25" customHeight="1">
      <c r="A23" s="22">
        <v>16</v>
      </c>
      <c r="B23" s="285"/>
      <c r="C23" s="277"/>
      <c r="D23" s="275"/>
      <c r="E23" s="276"/>
      <c r="F23" s="171"/>
      <c r="G23" s="280"/>
      <c r="H23" s="21"/>
      <c r="I23" s="22">
        <v>6</v>
      </c>
      <c r="J23" s="23" t="s">
        <v>243</v>
      </c>
      <c r="K23" s="284">
        <f>IF(ISERROR(VLOOKUP(J23,'KAYIT LİSTESİ'!$B$4:$H$740,2,0)),"",(VLOOKUP(J23,'KAYIT LİSTESİ'!$B$4:$H$740,2,0)))</f>
      </c>
      <c r="L23" s="277">
        <f>IF(ISERROR(VLOOKUP(J23,'KAYIT LİSTESİ'!$B$4:$H$740,4,0)),"",(VLOOKUP(J23,'KAYIT LİSTESİ'!$B$4:$H$740,4,0)))</f>
      </c>
      <c r="M23" s="51">
        <f>IF(ISERROR(VLOOKUP(J23,'KAYIT LİSTESİ'!$B$4:$H$740,5,0)),"",(VLOOKUP(J23,'KAYIT LİSTESİ'!$B$4:$H$740,5,0)))</f>
      </c>
      <c r="N23" s="51">
        <f>IF(ISERROR(VLOOKUP(J23,'KAYIT LİSTESİ'!$B$4:$H$740,6,0)),"",(VLOOKUP(J23,'KAYIT LİSTESİ'!$B$4:$H$740,6,0)))</f>
      </c>
      <c r="O23" s="26"/>
      <c r="P23" s="24"/>
      <c r="T23" s="249">
        <v>21894</v>
      </c>
      <c r="U23" s="247">
        <v>78</v>
      </c>
    </row>
    <row r="24" spans="1:21" s="18" customFormat="1" ht="77.25" customHeight="1">
      <c r="A24" s="22">
        <v>17</v>
      </c>
      <c r="B24" s="285"/>
      <c r="C24" s="277"/>
      <c r="D24" s="275"/>
      <c r="E24" s="276"/>
      <c r="F24" s="171"/>
      <c r="G24" s="280"/>
      <c r="H24" s="21"/>
      <c r="I24" s="22">
        <v>7</v>
      </c>
      <c r="J24" s="23" t="s">
        <v>244</v>
      </c>
      <c r="K24" s="284">
        <f>IF(ISERROR(VLOOKUP(J24,'KAYIT LİSTESİ'!$B$4:$H$740,2,0)),"",(VLOOKUP(J24,'KAYIT LİSTESİ'!$B$4:$H$740,2,0)))</f>
      </c>
      <c r="L24" s="277">
        <f>IF(ISERROR(VLOOKUP(J24,'KAYIT LİSTESİ'!$B$4:$H$740,4,0)),"",(VLOOKUP(J24,'KAYIT LİSTESİ'!$B$4:$H$740,4,0)))</f>
      </c>
      <c r="M24" s="51">
        <f>IF(ISERROR(VLOOKUP(J24,'KAYIT LİSTESİ'!$B$4:$H$740,5,0)),"",(VLOOKUP(J24,'KAYIT LİSTESİ'!$B$4:$H$740,5,0)))</f>
      </c>
      <c r="N24" s="51">
        <f>IF(ISERROR(VLOOKUP(J24,'KAYIT LİSTESİ'!$B$4:$H$740,6,0)),"",(VLOOKUP(J24,'KAYIT LİSTESİ'!$B$4:$H$740,6,0)))</f>
      </c>
      <c r="O24" s="26"/>
      <c r="P24" s="24"/>
      <c r="T24" s="249">
        <v>21934</v>
      </c>
      <c r="U24" s="247">
        <v>77</v>
      </c>
    </row>
    <row r="25" spans="1:21" s="18" customFormat="1" ht="77.25" customHeight="1">
      <c r="A25" s="22">
        <v>18</v>
      </c>
      <c r="B25" s="285"/>
      <c r="C25" s="277"/>
      <c r="D25" s="275"/>
      <c r="E25" s="276"/>
      <c r="F25" s="171"/>
      <c r="G25" s="280"/>
      <c r="H25" s="21"/>
      <c r="I25" s="22">
        <v>8</v>
      </c>
      <c r="J25" s="23" t="s">
        <v>245</v>
      </c>
      <c r="K25" s="284">
        <f>IF(ISERROR(VLOOKUP(J25,'KAYIT LİSTESİ'!$B$4:$H$740,2,0)),"",(VLOOKUP(J25,'KAYIT LİSTESİ'!$B$4:$H$740,2,0)))</f>
      </c>
      <c r="L25" s="277">
        <f>IF(ISERROR(VLOOKUP(J25,'KAYIT LİSTESİ'!$B$4:$H$740,4,0)),"",(VLOOKUP(J25,'KAYIT LİSTESİ'!$B$4:$H$740,4,0)))</f>
      </c>
      <c r="M25" s="51">
        <f>IF(ISERROR(VLOOKUP(J25,'KAYIT LİSTESİ'!$B$4:$H$740,5,0)),"",(VLOOKUP(J25,'KAYIT LİSTESİ'!$B$4:$H$740,5,0)))</f>
      </c>
      <c r="N25" s="51">
        <f>IF(ISERROR(VLOOKUP(J25,'KAYIT LİSTESİ'!$B$4:$H$740,6,0)),"",(VLOOKUP(J25,'KAYIT LİSTESİ'!$B$4:$H$740,6,0)))</f>
      </c>
      <c r="O25" s="26"/>
      <c r="P25" s="24"/>
      <c r="T25" s="249">
        <v>21974</v>
      </c>
      <c r="U25" s="247">
        <v>76</v>
      </c>
    </row>
    <row r="26" spans="1:21" ht="13.5" customHeight="1">
      <c r="A26" s="36"/>
      <c r="B26" s="36"/>
      <c r="C26" s="37"/>
      <c r="D26" s="58"/>
      <c r="E26" s="38"/>
      <c r="F26" s="39"/>
      <c r="G26" s="40"/>
      <c r="T26" s="249">
        <v>22014</v>
      </c>
      <c r="U26" s="247">
        <v>75</v>
      </c>
    </row>
    <row r="27" spans="1:21" ht="14.25" customHeight="1">
      <c r="A27" s="30" t="s">
        <v>19</v>
      </c>
      <c r="B27" s="30"/>
      <c r="C27" s="30"/>
      <c r="D27" s="59"/>
      <c r="E27" s="52" t="s">
        <v>0</v>
      </c>
      <c r="F27" s="46" t="s">
        <v>1</v>
      </c>
      <c r="G27" s="27"/>
      <c r="H27" s="31" t="s">
        <v>2</v>
      </c>
      <c r="M27" s="55" t="s">
        <v>3</v>
      </c>
      <c r="N27" s="56" t="s">
        <v>3</v>
      </c>
      <c r="O27" s="27" t="s">
        <v>3</v>
      </c>
      <c r="P27" s="30"/>
      <c r="Q27" s="32"/>
      <c r="T27" s="249">
        <v>22054</v>
      </c>
      <c r="U27" s="247">
        <v>74</v>
      </c>
    </row>
    <row r="28" spans="20:21" ht="12.75">
      <c r="T28" s="249">
        <v>22084</v>
      </c>
      <c r="U28" s="247">
        <v>73</v>
      </c>
    </row>
    <row r="29" spans="20:21" ht="12.75">
      <c r="T29" s="249">
        <v>22134</v>
      </c>
      <c r="U29" s="247">
        <v>72</v>
      </c>
    </row>
    <row r="30" spans="20:21" ht="12.75">
      <c r="T30" s="249">
        <v>22174</v>
      </c>
      <c r="U30" s="247">
        <v>71</v>
      </c>
    </row>
    <row r="31" spans="20:21" ht="12.75">
      <c r="T31" s="249">
        <v>22214</v>
      </c>
      <c r="U31" s="247">
        <v>70</v>
      </c>
    </row>
    <row r="32" spans="20:21" ht="12.75">
      <c r="T32" s="249">
        <v>22254</v>
      </c>
      <c r="U32" s="247">
        <v>69</v>
      </c>
    </row>
    <row r="33" spans="20:21" ht="12.75">
      <c r="T33" s="249">
        <v>22294</v>
      </c>
      <c r="U33" s="247">
        <v>68</v>
      </c>
    </row>
    <row r="34" spans="20:21" ht="12.75">
      <c r="T34" s="249">
        <v>22334</v>
      </c>
      <c r="U34" s="247">
        <v>67</v>
      </c>
    </row>
    <row r="35" spans="20:21" ht="12.75">
      <c r="T35" s="249">
        <v>22374</v>
      </c>
      <c r="U35" s="247">
        <v>66</v>
      </c>
    </row>
    <row r="36" spans="20:21" ht="12.75">
      <c r="T36" s="249">
        <v>22414</v>
      </c>
      <c r="U36" s="247">
        <v>65</v>
      </c>
    </row>
    <row r="37" spans="20:21" ht="12.75">
      <c r="T37" s="249">
        <v>22454</v>
      </c>
      <c r="U37" s="247">
        <v>64</v>
      </c>
    </row>
    <row r="38" spans="20:21" ht="12.75">
      <c r="T38" s="249">
        <v>22494</v>
      </c>
      <c r="U38" s="247">
        <v>63</v>
      </c>
    </row>
    <row r="39" spans="20:21" ht="12.75">
      <c r="T39" s="249">
        <v>22534</v>
      </c>
      <c r="U39" s="247">
        <v>62</v>
      </c>
    </row>
    <row r="40" spans="20:21" ht="12.75">
      <c r="T40" s="249">
        <v>22574</v>
      </c>
      <c r="U40" s="247">
        <v>61</v>
      </c>
    </row>
    <row r="41" spans="20:21" ht="12.75">
      <c r="T41" s="249">
        <v>22614</v>
      </c>
      <c r="U41" s="247">
        <v>60</v>
      </c>
    </row>
    <row r="42" spans="20:21" ht="12.75">
      <c r="T42" s="249">
        <v>22654</v>
      </c>
      <c r="U42" s="247">
        <v>59</v>
      </c>
    </row>
    <row r="43" spans="20:21" ht="12.75">
      <c r="T43" s="249">
        <v>22694</v>
      </c>
      <c r="U43" s="247">
        <v>58</v>
      </c>
    </row>
    <row r="44" spans="20:21" ht="12.75">
      <c r="T44" s="249">
        <v>22734</v>
      </c>
      <c r="U44" s="247">
        <v>57</v>
      </c>
    </row>
    <row r="45" spans="20:21" ht="12.75">
      <c r="T45" s="249">
        <v>22774</v>
      </c>
      <c r="U45" s="247">
        <v>56</v>
      </c>
    </row>
    <row r="46" spans="20:21" ht="12.75">
      <c r="T46" s="249">
        <v>22814</v>
      </c>
      <c r="U46" s="247">
        <v>55</v>
      </c>
    </row>
    <row r="47" spans="20:21" ht="12.75">
      <c r="T47" s="249">
        <v>22854</v>
      </c>
      <c r="U47" s="247">
        <v>54</v>
      </c>
    </row>
    <row r="48" spans="20:21" ht="12.75">
      <c r="T48" s="249">
        <v>22894</v>
      </c>
      <c r="U48" s="247">
        <v>53</v>
      </c>
    </row>
    <row r="49" spans="20:21" ht="12.75">
      <c r="T49" s="249">
        <v>22934</v>
      </c>
      <c r="U49" s="247">
        <v>52</v>
      </c>
    </row>
    <row r="50" spans="20:21" ht="12.75">
      <c r="T50" s="249">
        <v>22974</v>
      </c>
      <c r="U50" s="247">
        <v>51</v>
      </c>
    </row>
    <row r="51" spans="20:21" ht="12.75">
      <c r="T51" s="249">
        <v>23014</v>
      </c>
      <c r="U51" s="247">
        <v>50</v>
      </c>
    </row>
    <row r="52" spans="20:21" ht="12.75">
      <c r="T52" s="249">
        <v>23074</v>
      </c>
      <c r="U52" s="247">
        <v>49</v>
      </c>
    </row>
    <row r="53" spans="20:21" ht="12.75">
      <c r="T53" s="249">
        <v>23134</v>
      </c>
      <c r="U53" s="247">
        <v>48</v>
      </c>
    </row>
    <row r="54" spans="20:21" ht="12.75">
      <c r="T54" s="249">
        <v>23194</v>
      </c>
      <c r="U54" s="247">
        <v>47</v>
      </c>
    </row>
    <row r="55" spans="20:21" ht="12.75">
      <c r="T55" s="249">
        <v>23254</v>
      </c>
      <c r="U55" s="247">
        <v>46</v>
      </c>
    </row>
    <row r="56" spans="20:21" ht="12.75">
      <c r="T56" s="249">
        <v>23314</v>
      </c>
      <c r="U56" s="247">
        <v>45</v>
      </c>
    </row>
    <row r="57" spans="20:21" ht="12.75">
      <c r="T57" s="249">
        <v>23374</v>
      </c>
      <c r="U57" s="247">
        <v>44</v>
      </c>
    </row>
    <row r="58" spans="20:21" ht="12.75">
      <c r="T58" s="249">
        <v>23434</v>
      </c>
      <c r="U58" s="247">
        <v>43</v>
      </c>
    </row>
    <row r="59" spans="20:21" ht="12.75">
      <c r="T59" s="249">
        <v>23494</v>
      </c>
      <c r="U59" s="247">
        <v>42</v>
      </c>
    </row>
    <row r="60" spans="20:21" ht="12.75">
      <c r="T60" s="249">
        <v>23554</v>
      </c>
      <c r="U60" s="247">
        <v>41</v>
      </c>
    </row>
    <row r="61" spans="20:21" ht="12.75">
      <c r="T61" s="249">
        <v>23614</v>
      </c>
      <c r="U61" s="247">
        <v>40</v>
      </c>
    </row>
    <row r="62" spans="20:21" ht="12.75">
      <c r="T62" s="249">
        <v>23674</v>
      </c>
      <c r="U62" s="247">
        <v>39</v>
      </c>
    </row>
    <row r="63" spans="20:21" ht="12.75">
      <c r="T63" s="249">
        <v>23734</v>
      </c>
      <c r="U63" s="247">
        <v>38</v>
      </c>
    </row>
    <row r="64" spans="20:21" ht="12.75">
      <c r="T64" s="249">
        <v>23794</v>
      </c>
      <c r="U64" s="247">
        <v>37</v>
      </c>
    </row>
    <row r="65" spans="20:21" ht="12.75">
      <c r="T65" s="249">
        <v>23854</v>
      </c>
      <c r="U65" s="247">
        <v>36</v>
      </c>
    </row>
    <row r="66" spans="20:21" ht="12.75">
      <c r="T66" s="249">
        <v>23814</v>
      </c>
      <c r="U66" s="247">
        <v>35</v>
      </c>
    </row>
    <row r="67" spans="20:21" ht="12.75">
      <c r="T67" s="249">
        <v>23974</v>
      </c>
      <c r="U67" s="247">
        <v>34</v>
      </c>
    </row>
    <row r="68" spans="20:21" ht="12.75">
      <c r="T68" s="249">
        <v>24034</v>
      </c>
      <c r="U68" s="247">
        <v>33</v>
      </c>
    </row>
    <row r="69" spans="20:21" ht="12.75">
      <c r="T69" s="249">
        <v>24094</v>
      </c>
      <c r="U69" s="247">
        <v>32</v>
      </c>
    </row>
    <row r="70" spans="20:21" ht="12.75">
      <c r="T70" s="249">
        <v>24154</v>
      </c>
      <c r="U70" s="247">
        <v>31</v>
      </c>
    </row>
    <row r="71" spans="20:21" ht="12.75">
      <c r="T71" s="249">
        <v>24214</v>
      </c>
      <c r="U71" s="247">
        <v>30</v>
      </c>
    </row>
    <row r="72" spans="20:21" ht="12.75">
      <c r="T72" s="249">
        <v>24274</v>
      </c>
      <c r="U72" s="247">
        <v>29</v>
      </c>
    </row>
    <row r="73" spans="20:21" ht="12.75">
      <c r="T73" s="249">
        <v>24334</v>
      </c>
      <c r="U73" s="247">
        <v>28</v>
      </c>
    </row>
    <row r="74" spans="20:21" ht="12.75">
      <c r="T74" s="249">
        <v>24394</v>
      </c>
      <c r="U74" s="247">
        <v>27</v>
      </c>
    </row>
    <row r="75" spans="20:21" ht="12.75">
      <c r="T75" s="249">
        <v>24454</v>
      </c>
      <c r="U75" s="247">
        <v>26</v>
      </c>
    </row>
    <row r="76" spans="20:21" ht="12.75">
      <c r="T76" s="249">
        <v>24514</v>
      </c>
      <c r="U76" s="247">
        <v>25</v>
      </c>
    </row>
    <row r="77" spans="20:21" ht="12.75">
      <c r="T77" s="249">
        <v>24614</v>
      </c>
      <c r="U77" s="247">
        <v>24</v>
      </c>
    </row>
    <row r="78" spans="20:21" ht="12.75">
      <c r="T78" s="249">
        <v>24714</v>
      </c>
      <c r="U78" s="247">
        <v>23</v>
      </c>
    </row>
    <row r="79" spans="20:21" ht="12.75">
      <c r="T79" s="249">
        <v>24814</v>
      </c>
      <c r="U79" s="247">
        <v>22</v>
      </c>
    </row>
    <row r="80" spans="20:21" ht="12.75">
      <c r="T80" s="249">
        <v>24914</v>
      </c>
      <c r="U80" s="247">
        <v>21</v>
      </c>
    </row>
    <row r="81" spans="20:21" ht="12.75">
      <c r="T81" s="249">
        <v>25014</v>
      </c>
      <c r="U81" s="247">
        <v>20</v>
      </c>
    </row>
    <row r="82" spans="20:21" ht="12.75">
      <c r="T82" s="249">
        <v>25114</v>
      </c>
      <c r="U82" s="247">
        <v>19</v>
      </c>
    </row>
    <row r="83" spans="20:21" ht="12.75">
      <c r="T83" s="249">
        <v>25214</v>
      </c>
      <c r="U83" s="247">
        <v>18</v>
      </c>
    </row>
    <row r="84" spans="20:21" ht="12.75">
      <c r="T84" s="249">
        <v>25314</v>
      </c>
      <c r="U84" s="247">
        <v>17</v>
      </c>
    </row>
    <row r="85" spans="20:21" ht="12.75">
      <c r="T85" s="249">
        <v>25414</v>
      </c>
      <c r="U85" s="247">
        <v>16</v>
      </c>
    </row>
    <row r="86" spans="20:21" ht="12.75">
      <c r="T86" s="249">
        <v>25514</v>
      </c>
      <c r="U86" s="247">
        <v>15</v>
      </c>
    </row>
    <row r="87" spans="20:21" ht="12.75">
      <c r="T87" s="249">
        <v>25614</v>
      </c>
      <c r="U87" s="247">
        <v>14</v>
      </c>
    </row>
    <row r="88" spans="20:21" ht="12.75">
      <c r="T88" s="249">
        <v>25714</v>
      </c>
      <c r="U88" s="247">
        <v>13</v>
      </c>
    </row>
    <row r="89" spans="20:21" ht="12.75">
      <c r="T89" s="249">
        <v>25814</v>
      </c>
      <c r="U89" s="247">
        <v>12</v>
      </c>
    </row>
    <row r="90" spans="20:21" ht="12.75">
      <c r="T90" s="249">
        <v>25914</v>
      </c>
      <c r="U90" s="247">
        <v>11</v>
      </c>
    </row>
    <row r="91" spans="20:21" ht="12.75">
      <c r="T91" s="249">
        <v>30014</v>
      </c>
      <c r="U91" s="247">
        <v>10</v>
      </c>
    </row>
    <row r="92" spans="20:21" ht="12.75">
      <c r="T92" s="249">
        <v>30114</v>
      </c>
      <c r="U92" s="247">
        <v>9</v>
      </c>
    </row>
    <row r="93" spans="20:21" ht="12.75">
      <c r="T93" s="249">
        <v>30214</v>
      </c>
      <c r="U93" s="247">
        <v>8</v>
      </c>
    </row>
    <row r="94" spans="20:21" ht="12.75">
      <c r="T94" s="249">
        <v>30314</v>
      </c>
      <c r="U94" s="247">
        <v>7</v>
      </c>
    </row>
    <row r="95" spans="20:21" ht="12.75">
      <c r="T95" s="249">
        <v>30414</v>
      </c>
      <c r="U95" s="247">
        <v>6</v>
      </c>
    </row>
    <row r="96" spans="20:21" ht="12.75">
      <c r="T96" s="249">
        <v>30514</v>
      </c>
      <c r="U96" s="247">
        <v>5</v>
      </c>
    </row>
    <row r="97" spans="20:21" ht="12.75">
      <c r="T97" s="249">
        <v>30614</v>
      </c>
      <c r="U97" s="247">
        <v>4</v>
      </c>
    </row>
    <row r="98" spans="20:21" ht="12.75">
      <c r="T98" s="249">
        <v>30714</v>
      </c>
      <c r="U98" s="247">
        <v>3</v>
      </c>
    </row>
    <row r="99" spans="20:21" ht="12.75">
      <c r="T99" s="249">
        <v>30814</v>
      </c>
      <c r="U99" s="247">
        <v>2</v>
      </c>
    </row>
    <row r="100" spans="20:21" ht="12.75">
      <c r="T100" s="249">
        <v>30914</v>
      </c>
      <c r="U100" s="247">
        <v>1</v>
      </c>
    </row>
  </sheetData>
  <sheetProtection/>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6">
      <selection activeCell="O16" sqref="O16"/>
    </sheetView>
  </sheetViews>
  <sheetFormatPr defaultColWidth="9.140625" defaultRowHeight="12.75"/>
  <cols>
    <col min="1" max="1" width="6.00390625" style="94" customWidth="1"/>
    <col min="2" max="2" width="16.7109375" style="94" hidden="1" customWidth="1"/>
    <col min="3" max="3" width="7.00390625" style="94" customWidth="1"/>
    <col min="4" max="4" width="13.57421875" style="95" customWidth="1"/>
    <col min="5" max="5" width="17.140625" style="94" bestFit="1" customWidth="1"/>
    <col min="6" max="6" width="43.57421875" style="2" bestFit="1" customWidth="1"/>
    <col min="7" max="12" width="10.8515625" style="2" customWidth="1"/>
    <col min="13" max="13" width="10.7109375" style="2" customWidth="1"/>
    <col min="14" max="14" width="9.140625" style="96" customWidth="1"/>
    <col min="15" max="15" width="10.28125" style="94" customWidth="1"/>
    <col min="16" max="16" width="10.00390625" style="94" customWidth="1"/>
    <col min="17" max="17" width="9.140625" style="255" hidden="1" customWidth="1"/>
    <col min="18" max="18" width="9.140625" style="254" hidden="1" customWidth="1"/>
    <col min="19" max="16384" width="9.140625" style="2" customWidth="1"/>
  </cols>
  <sheetData>
    <row r="1" spans="1:18" ht="48.75" customHeight="1">
      <c r="A1" s="463" t="s">
        <v>278</v>
      </c>
      <c r="B1" s="463"/>
      <c r="C1" s="463"/>
      <c r="D1" s="463"/>
      <c r="E1" s="463"/>
      <c r="F1" s="463"/>
      <c r="G1" s="463"/>
      <c r="H1" s="463"/>
      <c r="I1" s="463"/>
      <c r="J1" s="463"/>
      <c r="K1" s="463"/>
      <c r="L1" s="463"/>
      <c r="M1" s="463"/>
      <c r="N1" s="463"/>
      <c r="O1" s="463"/>
      <c r="P1" s="266"/>
      <c r="Q1" s="255">
        <v>330</v>
      </c>
      <c r="R1" s="254">
        <v>1</v>
      </c>
    </row>
    <row r="2" spans="1:18" ht="25.5" customHeight="1">
      <c r="A2" s="464" t="s">
        <v>283</v>
      </c>
      <c r="B2" s="464"/>
      <c r="C2" s="464"/>
      <c r="D2" s="464"/>
      <c r="E2" s="464"/>
      <c r="F2" s="464"/>
      <c r="G2" s="464"/>
      <c r="H2" s="464"/>
      <c r="I2" s="464"/>
      <c r="J2" s="464"/>
      <c r="K2" s="464"/>
      <c r="L2" s="464"/>
      <c r="M2" s="464"/>
      <c r="N2" s="464"/>
      <c r="O2" s="464"/>
      <c r="P2" s="464"/>
      <c r="Q2" s="255">
        <v>347</v>
      </c>
      <c r="R2" s="254">
        <v>2</v>
      </c>
    </row>
    <row r="3" spans="1:18" s="3" customFormat="1" ht="27" customHeight="1">
      <c r="A3" s="453" t="s">
        <v>57</v>
      </c>
      <c r="B3" s="453"/>
      <c r="C3" s="453"/>
      <c r="D3" s="467" t="s">
        <v>141</v>
      </c>
      <c r="E3" s="467"/>
      <c r="F3" s="182"/>
      <c r="G3" s="490"/>
      <c r="H3" s="490"/>
      <c r="I3" s="184"/>
      <c r="J3" s="184"/>
      <c r="K3" s="184"/>
      <c r="L3" s="241" t="s">
        <v>202</v>
      </c>
      <c r="M3" s="454" t="s">
        <v>265</v>
      </c>
      <c r="N3" s="454"/>
      <c r="O3" s="454"/>
      <c r="P3" s="454"/>
      <c r="Q3" s="255">
        <v>364</v>
      </c>
      <c r="R3" s="254">
        <v>3</v>
      </c>
    </row>
    <row r="4" spans="1:18" s="3" customFormat="1" ht="17.25" customHeight="1">
      <c r="A4" s="459" t="s">
        <v>58</v>
      </c>
      <c r="B4" s="459"/>
      <c r="C4" s="459"/>
      <c r="D4" s="468" t="s">
        <v>590</v>
      </c>
      <c r="E4" s="468"/>
      <c r="F4" s="229" t="s">
        <v>144</v>
      </c>
      <c r="G4" s="188" t="s">
        <v>255</v>
      </c>
      <c r="H4" s="188"/>
      <c r="I4" s="186"/>
      <c r="J4" s="186"/>
      <c r="K4" s="458" t="s">
        <v>56</v>
      </c>
      <c r="L4" s="458"/>
      <c r="M4" s="461" t="s">
        <v>292</v>
      </c>
      <c r="N4" s="461"/>
      <c r="O4" s="461"/>
      <c r="P4" s="267"/>
      <c r="Q4" s="255">
        <v>381</v>
      </c>
      <c r="R4" s="254">
        <v>4</v>
      </c>
    </row>
    <row r="5" spans="1:18" ht="15" customHeight="1">
      <c r="A5" s="4"/>
      <c r="B5" s="4"/>
      <c r="C5" s="4"/>
      <c r="D5" s="8"/>
      <c r="E5" s="5"/>
      <c r="F5" s="6"/>
      <c r="G5" s="7"/>
      <c r="H5" s="7"/>
      <c r="I5" s="7"/>
      <c r="J5" s="7"/>
      <c r="K5" s="7"/>
      <c r="L5" s="7"/>
      <c r="M5" s="7"/>
      <c r="N5" s="465">
        <v>41510.816455555556</v>
      </c>
      <c r="O5" s="465"/>
      <c r="P5" s="271"/>
      <c r="Q5" s="255">
        <v>398</v>
      </c>
      <c r="R5" s="254">
        <v>5</v>
      </c>
    </row>
    <row r="6" spans="1:18" ht="15.75">
      <c r="A6" s="462" t="s">
        <v>6</v>
      </c>
      <c r="B6" s="462"/>
      <c r="C6" s="460" t="s">
        <v>41</v>
      </c>
      <c r="D6" s="460" t="s">
        <v>60</v>
      </c>
      <c r="E6" s="462" t="s">
        <v>7</v>
      </c>
      <c r="F6" s="462" t="s">
        <v>279</v>
      </c>
      <c r="G6" s="466" t="s">
        <v>195</v>
      </c>
      <c r="H6" s="466"/>
      <c r="I6" s="466"/>
      <c r="J6" s="466"/>
      <c r="K6" s="466"/>
      <c r="L6" s="466"/>
      <c r="M6" s="466"/>
      <c r="N6" s="455" t="s">
        <v>8</v>
      </c>
      <c r="O6" s="455" t="s">
        <v>100</v>
      </c>
      <c r="P6" s="455" t="s">
        <v>9</v>
      </c>
      <c r="Q6" s="255">
        <v>415</v>
      </c>
      <c r="R6" s="254">
        <v>6</v>
      </c>
    </row>
    <row r="7" spans="1:18" ht="30" customHeight="1">
      <c r="A7" s="462"/>
      <c r="B7" s="462"/>
      <c r="C7" s="460"/>
      <c r="D7" s="460"/>
      <c r="E7" s="462"/>
      <c r="F7" s="462"/>
      <c r="G7" s="181">
        <v>1</v>
      </c>
      <c r="H7" s="181">
        <v>2</v>
      </c>
      <c r="I7" s="181">
        <v>3</v>
      </c>
      <c r="J7" s="243" t="s">
        <v>192</v>
      </c>
      <c r="K7" s="242">
        <v>4</v>
      </c>
      <c r="L7" s="242">
        <v>5</v>
      </c>
      <c r="M7" s="242">
        <v>6</v>
      </c>
      <c r="N7" s="455"/>
      <c r="O7" s="455"/>
      <c r="P7" s="455"/>
      <c r="Q7" s="255">
        <v>432</v>
      </c>
      <c r="R7" s="254">
        <v>7</v>
      </c>
    </row>
    <row r="8" spans="1:18" s="88" customFormat="1" ht="49.5" customHeight="1">
      <c r="A8" s="100">
        <v>1</v>
      </c>
      <c r="B8" s="101" t="s">
        <v>147</v>
      </c>
      <c r="C8" s="259">
        <v>405</v>
      </c>
      <c r="D8" s="102">
        <v>31535</v>
      </c>
      <c r="E8" s="183" t="s">
        <v>367</v>
      </c>
      <c r="F8" s="183" t="s">
        <v>356</v>
      </c>
      <c r="G8" s="168">
        <v>1813</v>
      </c>
      <c r="H8" s="168">
        <v>1901</v>
      </c>
      <c r="I8" s="168" t="s">
        <v>621</v>
      </c>
      <c r="J8" s="168">
        <v>1901</v>
      </c>
      <c r="K8" s="168">
        <v>1887</v>
      </c>
      <c r="L8" s="168">
        <v>1872</v>
      </c>
      <c r="M8" s="168">
        <v>1917</v>
      </c>
      <c r="N8" s="343">
        <v>1917</v>
      </c>
      <c r="O8" s="259">
        <v>8</v>
      </c>
      <c r="P8" s="274"/>
      <c r="Q8" s="255">
        <v>448</v>
      </c>
      <c r="R8" s="254">
        <v>8</v>
      </c>
    </row>
    <row r="9" spans="1:18" s="88" customFormat="1" ht="49.5" customHeight="1">
      <c r="A9" s="100">
        <v>2</v>
      </c>
      <c r="B9" s="101" t="s">
        <v>148</v>
      </c>
      <c r="C9" s="259">
        <v>433</v>
      </c>
      <c r="D9" s="102">
        <v>34029</v>
      </c>
      <c r="E9" s="183" t="s">
        <v>383</v>
      </c>
      <c r="F9" s="183" t="s">
        <v>371</v>
      </c>
      <c r="G9" s="168">
        <v>1521</v>
      </c>
      <c r="H9" s="168">
        <v>1539</v>
      </c>
      <c r="I9" s="168" t="s">
        <v>621</v>
      </c>
      <c r="J9" s="168">
        <v>1539</v>
      </c>
      <c r="K9" s="168" t="s">
        <v>621</v>
      </c>
      <c r="L9" s="168">
        <v>1639</v>
      </c>
      <c r="M9" s="168">
        <v>1564</v>
      </c>
      <c r="N9" s="343">
        <v>1639</v>
      </c>
      <c r="O9" s="259">
        <v>7</v>
      </c>
      <c r="P9" s="274"/>
      <c r="Q9" s="255">
        <v>464</v>
      </c>
      <c r="R9" s="254">
        <v>9</v>
      </c>
    </row>
    <row r="10" spans="1:18" s="88" customFormat="1" ht="49.5" customHeight="1">
      <c r="A10" s="100">
        <v>3</v>
      </c>
      <c r="B10" s="101" t="s">
        <v>149</v>
      </c>
      <c r="C10" s="259">
        <v>380</v>
      </c>
      <c r="D10" s="102">
        <v>33760</v>
      </c>
      <c r="E10" s="183" t="s">
        <v>332</v>
      </c>
      <c r="F10" s="183" t="s">
        <v>307</v>
      </c>
      <c r="G10" s="168">
        <v>1566</v>
      </c>
      <c r="H10" s="168">
        <v>1607</v>
      </c>
      <c r="I10" s="168" t="s">
        <v>621</v>
      </c>
      <c r="J10" s="168">
        <v>1607</v>
      </c>
      <c r="K10" s="168" t="s">
        <v>621</v>
      </c>
      <c r="L10" s="168">
        <v>1556</v>
      </c>
      <c r="M10" s="168" t="s">
        <v>621</v>
      </c>
      <c r="N10" s="343">
        <v>1607</v>
      </c>
      <c r="O10" s="259">
        <v>6</v>
      </c>
      <c r="P10" s="274"/>
      <c r="Q10" s="255">
        <v>480</v>
      </c>
      <c r="R10" s="254">
        <v>10</v>
      </c>
    </row>
    <row r="11" spans="1:18" s="88" customFormat="1" ht="49.5" customHeight="1">
      <c r="A11" s="100">
        <v>4</v>
      </c>
      <c r="B11" s="101" t="s">
        <v>150</v>
      </c>
      <c r="C11" s="259">
        <v>463</v>
      </c>
      <c r="D11" s="102">
        <v>32914</v>
      </c>
      <c r="E11" s="183" t="s">
        <v>412</v>
      </c>
      <c r="F11" s="183" t="s">
        <v>402</v>
      </c>
      <c r="G11" s="168">
        <v>1506</v>
      </c>
      <c r="H11" s="168" t="s">
        <v>621</v>
      </c>
      <c r="I11" s="168">
        <v>1506</v>
      </c>
      <c r="J11" s="168">
        <v>1506</v>
      </c>
      <c r="K11" s="168" t="s">
        <v>621</v>
      </c>
      <c r="L11" s="168" t="s">
        <v>621</v>
      </c>
      <c r="M11" s="168">
        <v>1528</v>
      </c>
      <c r="N11" s="343">
        <v>1528</v>
      </c>
      <c r="O11" s="259">
        <v>5</v>
      </c>
      <c r="P11" s="274"/>
      <c r="Q11" s="255">
        <v>496</v>
      </c>
      <c r="R11" s="254">
        <v>11</v>
      </c>
    </row>
    <row r="12" spans="1:18" s="88" customFormat="1" ht="49.5" customHeight="1">
      <c r="A12" s="100">
        <v>5</v>
      </c>
      <c r="B12" s="101" t="s">
        <v>151</v>
      </c>
      <c r="C12" s="259">
        <v>497</v>
      </c>
      <c r="D12" s="102">
        <v>32107</v>
      </c>
      <c r="E12" s="183" t="s">
        <v>427</v>
      </c>
      <c r="F12" s="183" t="s">
        <v>416</v>
      </c>
      <c r="G12" s="168" t="s">
        <v>621</v>
      </c>
      <c r="H12" s="168">
        <v>1421</v>
      </c>
      <c r="I12" s="168">
        <v>1399</v>
      </c>
      <c r="J12" s="168">
        <v>1421</v>
      </c>
      <c r="K12" s="168">
        <v>1411</v>
      </c>
      <c r="L12" s="168" t="s">
        <v>621</v>
      </c>
      <c r="M12" s="168" t="s">
        <v>621</v>
      </c>
      <c r="N12" s="343">
        <v>1421</v>
      </c>
      <c r="O12" s="259">
        <v>4</v>
      </c>
      <c r="P12" s="274"/>
      <c r="Q12" s="255">
        <v>512</v>
      </c>
      <c r="R12" s="254">
        <v>12</v>
      </c>
    </row>
    <row r="13" spans="1:18" s="88" customFormat="1" ht="49.5" customHeight="1">
      <c r="A13" s="100">
        <v>6</v>
      </c>
      <c r="B13" s="101" t="s">
        <v>152</v>
      </c>
      <c r="C13" s="259">
        <v>453</v>
      </c>
      <c r="D13" s="102">
        <v>32460</v>
      </c>
      <c r="E13" s="183" t="s">
        <v>399</v>
      </c>
      <c r="F13" s="183" t="s">
        <v>387</v>
      </c>
      <c r="G13" s="168" t="s">
        <v>621</v>
      </c>
      <c r="H13" s="168" t="s">
        <v>621</v>
      </c>
      <c r="I13" s="168" t="s">
        <v>621</v>
      </c>
      <c r="J13" s="168">
        <v>0</v>
      </c>
      <c r="K13" s="168">
        <v>1387</v>
      </c>
      <c r="L13" s="168">
        <v>1337</v>
      </c>
      <c r="M13" s="168">
        <v>1327</v>
      </c>
      <c r="N13" s="343">
        <v>1387</v>
      </c>
      <c r="O13" s="259">
        <v>3</v>
      </c>
      <c r="P13" s="274"/>
      <c r="Q13" s="255">
        <v>528</v>
      </c>
      <c r="R13" s="254">
        <v>13</v>
      </c>
    </row>
    <row r="14" spans="1:18" s="88" customFormat="1" ht="49.5" customHeight="1">
      <c r="A14" s="100">
        <v>7</v>
      </c>
      <c r="B14" s="101" t="s">
        <v>153</v>
      </c>
      <c r="C14" s="259">
        <v>476</v>
      </c>
      <c r="D14" s="102">
        <v>34318</v>
      </c>
      <c r="E14" s="183" t="s">
        <v>442</v>
      </c>
      <c r="F14" s="183" t="s">
        <v>433</v>
      </c>
      <c r="G14" s="168" t="s">
        <v>621</v>
      </c>
      <c r="H14" s="168">
        <v>1239</v>
      </c>
      <c r="I14" s="168">
        <v>1300</v>
      </c>
      <c r="J14" s="168">
        <v>1300</v>
      </c>
      <c r="K14" s="168">
        <v>1237</v>
      </c>
      <c r="L14" s="168">
        <v>1248</v>
      </c>
      <c r="M14" s="168">
        <v>1313</v>
      </c>
      <c r="N14" s="343">
        <v>1313</v>
      </c>
      <c r="O14" s="259">
        <v>2</v>
      </c>
      <c r="P14" s="274"/>
      <c r="Q14" s="255">
        <v>544</v>
      </c>
      <c r="R14" s="254">
        <v>14</v>
      </c>
    </row>
    <row r="15" spans="1:18" s="88" customFormat="1" ht="49.5" customHeight="1">
      <c r="A15" s="100">
        <v>8</v>
      </c>
      <c r="B15" s="101" t="s">
        <v>154</v>
      </c>
      <c r="C15" s="259">
        <v>396</v>
      </c>
      <c r="D15" s="102">
        <v>33604</v>
      </c>
      <c r="E15" s="183" t="s">
        <v>352</v>
      </c>
      <c r="F15" s="183" t="s">
        <v>339</v>
      </c>
      <c r="G15" s="168" t="s">
        <v>621</v>
      </c>
      <c r="H15" s="168">
        <v>1189</v>
      </c>
      <c r="I15" s="168" t="s">
        <v>621</v>
      </c>
      <c r="J15" s="168">
        <v>1189</v>
      </c>
      <c r="K15" s="168" t="s">
        <v>621</v>
      </c>
      <c r="L15" s="168" t="s">
        <v>621</v>
      </c>
      <c r="M15" s="168" t="s">
        <v>621</v>
      </c>
      <c r="N15" s="343">
        <v>1189</v>
      </c>
      <c r="O15" s="259">
        <v>1</v>
      </c>
      <c r="P15" s="274"/>
      <c r="Q15" s="255">
        <v>560</v>
      </c>
      <c r="R15" s="254">
        <v>15</v>
      </c>
    </row>
    <row r="16" spans="1:18" s="88" customFormat="1" ht="49.5" customHeight="1">
      <c r="A16" s="100"/>
      <c r="B16" s="101" t="s">
        <v>155</v>
      </c>
      <c r="C16" s="259" t="s">
        <v>628</v>
      </c>
      <c r="D16" s="102" t="s">
        <v>628</v>
      </c>
      <c r="E16" s="183" t="s">
        <v>628</v>
      </c>
      <c r="F16" s="183" t="s">
        <v>628</v>
      </c>
      <c r="G16" s="168"/>
      <c r="H16" s="168"/>
      <c r="I16" s="168"/>
      <c r="J16" s="180">
        <v>0</v>
      </c>
      <c r="K16" s="209"/>
      <c r="L16" s="209"/>
      <c r="M16" s="209"/>
      <c r="N16" s="179">
        <v>0</v>
      </c>
      <c r="O16" s="259"/>
      <c r="P16" s="274"/>
      <c r="Q16" s="255">
        <v>576</v>
      </c>
      <c r="R16" s="254">
        <v>16</v>
      </c>
    </row>
    <row r="17" spans="1:18" s="88" customFormat="1" ht="49.5" customHeight="1">
      <c r="A17" s="100"/>
      <c r="B17" s="101" t="s">
        <v>156</v>
      </c>
      <c r="C17" s="259" t="s">
        <v>628</v>
      </c>
      <c r="D17" s="102" t="s">
        <v>628</v>
      </c>
      <c r="E17" s="183" t="s">
        <v>628</v>
      </c>
      <c r="F17" s="183" t="s">
        <v>628</v>
      </c>
      <c r="G17" s="168"/>
      <c r="H17" s="168"/>
      <c r="I17" s="168"/>
      <c r="J17" s="180">
        <v>0</v>
      </c>
      <c r="K17" s="209"/>
      <c r="L17" s="209"/>
      <c r="M17" s="209"/>
      <c r="N17" s="179">
        <v>0</v>
      </c>
      <c r="O17" s="259"/>
      <c r="P17" s="274"/>
      <c r="Q17" s="255">
        <v>592</v>
      </c>
      <c r="R17" s="254">
        <v>17</v>
      </c>
    </row>
    <row r="18" spans="1:18" s="88" customFormat="1" ht="49.5" customHeight="1">
      <c r="A18" s="100"/>
      <c r="B18" s="101" t="s">
        <v>157</v>
      </c>
      <c r="C18" s="259" t="s">
        <v>628</v>
      </c>
      <c r="D18" s="102" t="s">
        <v>628</v>
      </c>
      <c r="E18" s="183" t="s">
        <v>628</v>
      </c>
      <c r="F18" s="183" t="s">
        <v>628</v>
      </c>
      <c r="G18" s="168"/>
      <c r="H18" s="168"/>
      <c r="I18" s="168"/>
      <c r="J18" s="180">
        <v>0</v>
      </c>
      <c r="K18" s="209"/>
      <c r="L18" s="209"/>
      <c r="M18" s="209"/>
      <c r="N18" s="179">
        <v>0</v>
      </c>
      <c r="O18" s="259"/>
      <c r="P18" s="274"/>
      <c r="Q18" s="255">
        <v>608</v>
      </c>
      <c r="R18" s="254">
        <v>18</v>
      </c>
    </row>
    <row r="19" spans="1:18" s="88" customFormat="1" ht="49.5" customHeight="1">
      <c r="A19" s="100"/>
      <c r="B19" s="101" t="s">
        <v>158</v>
      </c>
      <c r="C19" s="259" t="s">
        <v>628</v>
      </c>
      <c r="D19" s="102" t="s">
        <v>628</v>
      </c>
      <c r="E19" s="183" t="s">
        <v>628</v>
      </c>
      <c r="F19" s="183" t="s">
        <v>628</v>
      </c>
      <c r="G19" s="168"/>
      <c r="H19" s="168"/>
      <c r="I19" s="168"/>
      <c r="J19" s="180">
        <v>0</v>
      </c>
      <c r="K19" s="209"/>
      <c r="L19" s="209"/>
      <c r="M19" s="209"/>
      <c r="N19" s="179">
        <v>0</v>
      </c>
      <c r="O19" s="259"/>
      <c r="P19" s="274"/>
      <c r="Q19" s="255">
        <v>624</v>
      </c>
      <c r="R19" s="254">
        <v>19</v>
      </c>
    </row>
    <row r="20" spans="1:18" s="88" customFormat="1" ht="49.5" customHeight="1">
      <c r="A20" s="100"/>
      <c r="B20" s="101" t="s">
        <v>159</v>
      </c>
      <c r="C20" s="259" t="s">
        <v>628</v>
      </c>
      <c r="D20" s="102" t="s">
        <v>628</v>
      </c>
      <c r="E20" s="183" t="s">
        <v>628</v>
      </c>
      <c r="F20" s="183" t="s">
        <v>628</v>
      </c>
      <c r="G20" s="168"/>
      <c r="H20" s="168"/>
      <c r="I20" s="168"/>
      <c r="J20" s="180">
        <v>0</v>
      </c>
      <c r="K20" s="209"/>
      <c r="L20" s="209"/>
      <c r="M20" s="209"/>
      <c r="N20" s="179">
        <v>0</v>
      </c>
      <c r="O20" s="259"/>
      <c r="P20" s="274"/>
      <c r="Q20" s="255">
        <v>640</v>
      </c>
      <c r="R20" s="254">
        <v>20</v>
      </c>
    </row>
    <row r="21" spans="1:18" s="88" customFormat="1" ht="49.5" customHeight="1">
      <c r="A21" s="100"/>
      <c r="B21" s="101" t="s">
        <v>160</v>
      </c>
      <c r="C21" s="259" t="s">
        <v>628</v>
      </c>
      <c r="D21" s="102" t="s">
        <v>628</v>
      </c>
      <c r="E21" s="183" t="s">
        <v>628</v>
      </c>
      <c r="F21" s="183" t="s">
        <v>628</v>
      </c>
      <c r="G21" s="168"/>
      <c r="H21" s="168"/>
      <c r="I21" s="168"/>
      <c r="J21" s="180">
        <v>0</v>
      </c>
      <c r="K21" s="209"/>
      <c r="L21" s="209"/>
      <c r="M21" s="209"/>
      <c r="N21" s="179">
        <v>0</v>
      </c>
      <c r="O21" s="259"/>
      <c r="P21" s="274"/>
      <c r="Q21" s="255">
        <v>656</v>
      </c>
      <c r="R21" s="254">
        <v>21</v>
      </c>
    </row>
    <row r="22" spans="1:18" s="88" customFormat="1" ht="49.5" customHeight="1">
      <c r="A22" s="100"/>
      <c r="B22" s="101" t="s">
        <v>161</v>
      </c>
      <c r="C22" s="259" t="s">
        <v>628</v>
      </c>
      <c r="D22" s="102" t="s">
        <v>628</v>
      </c>
      <c r="E22" s="183" t="s">
        <v>628</v>
      </c>
      <c r="F22" s="183" t="s">
        <v>628</v>
      </c>
      <c r="G22" s="168"/>
      <c r="H22" s="168"/>
      <c r="I22" s="168"/>
      <c r="J22" s="180">
        <v>0</v>
      </c>
      <c r="K22" s="209"/>
      <c r="L22" s="209"/>
      <c r="M22" s="209"/>
      <c r="N22" s="179">
        <v>0</v>
      </c>
      <c r="O22" s="259"/>
      <c r="P22" s="274"/>
      <c r="Q22" s="255">
        <v>672</v>
      </c>
      <c r="R22" s="254">
        <v>22</v>
      </c>
    </row>
    <row r="23" spans="1:18" s="88" customFormat="1" ht="49.5" customHeight="1">
      <c r="A23" s="100"/>
      <c r="B23" s="101" t="s">
        <v>162</v>
      </c>
      <c r="C23" s="259" t="s">
        <v>628</v>
      </c>
      <c r="D23" s="102" t="s">
        <v>628</v>
      </c>
      <c r="E23" s="183" t="s">
        <v>628</v>
      </c>
      <c r="F23" s="183" t="s">
        <v>628</v>
      </c>
      <c r="G23" s="168"/>
      <c r="H23" s="168"/>
      <c r="I23" s="168"/>
      <c r="J23" s="180">
        <v>0</v>
      </c>
      <c r="K23" s="209"/>
      <c r="L23" s="209"/>
      <c r="M23" s="209"/>
      <c r="N23" s="179">
        <v>0</v>
      </c>
      <c r="O23" s="259"/>
      <c r="P23" s="274"/>
      <c r="Q23" s="255">
        <v>688</v>
      </c>
      <c r="R23" s="254">
        <v>23</v>
      </c>
    </row>
    <row r="24" spans="1:18" s="88" customFormat="1" ht="49.5" customHeight="1">
      <c r="A24" s="100"/>
      <c r="B24" s="101" t="s">
        <v>163</v>
      </c>
      <c r="C24" s="259" t="s">
        <v>628</v>
      </c>
      <c r="D24" s="102" t="s">
        <v>628</v>
      </c>
      <c r="E24" s="183" t="s">
        <v>628</v>
      </c>
      <c r="F24" s="183" t="s">
        <v>628</v>
      </c>
      <c r="G24" s="168"/>
      <c r="H24" s="168"/>
      <c r="I24" s="168"/>
      <c r="J24" s="180">
        <v>0</v>
      </c>
      <c r="K24" s="209"/>
      <c r="L24" s="209"/>
      <c r="M24" s="209"/>
      <c r="N24" s="179">
        <v>0</v>
      </c>
      <c r="O24" s="259"/>
      <c r="P24" s="274"/>
      <c r="Q24" s="255">
        <v>704</v>
      </c>
      <c r="R24" s="254">
        <v>24</v>
      </c>
    </row>
    <row r="25" spans="1:18" s="88" customFormat="1" ht="49.5" customHeight="1">
      <c r="A25" s="100"/>
      <c r="B25" s="101" t="s">
        <v>164</v>
      </c>
      <c r="C25" s="259" t="s">
        <v>628</v>
      </c>
      <c r="D25" s="102" t="s">
        <v>628</v>
      </c>
      <c r="E25" s="183" t="s">
        <v>628</v>
      </c>
      <c r="F25" s="183" t="s">
        <v>628</v>
      </c>
      <c r="G25" s="168"/>
      <c r="H25" s="168"/>
      <c r="I25" s="168"/>
      <c r="J25" s="180">
        <v>0</v>
      </c>
      <c r="K25" s="209"/>
      <c r="L25" s="209"/>
      <c r="M25" s="209"/>
      <c r="N25" s="179">
        <v>0</v>
      </c>
      <c r="O25" s="259"/>
      <c r="P25" s="274"/>
      <c r="Q25" s="255">
        <v>720</v>
      </c>
      <c r="R25" s="254">
        <v>25</v>
      </c>
    </row>
    <row r="26" spans="1:18" s="88" customFormat="1" ht="49.5" customHeight="1">
      <c r="A26" s="100"/>
      <c r="B26" s="101" t="s">
        <v>165</v>
      </c>
      <c r="C26" s="259" t="s">
        <v>628</v>
      </c>
      <c r="D26" s="102" t="s">
        <v>628</v>
      </c>
      <c r="E26" s="183" t="s">
        <v>628</v>
      </c>
      <c r="F26" s="183" t="s">
        <v>628</v>
      </c>
      <c r="G26" s="168"/>
      <c r="H26" s="168"/>
      <c r="I26" s="168"/>
      <c r="J26" s="180">
        <v>0</v>
      </c>
      <c r="K26" s="209"/>
      <c r="L26" s="209"/>
      <c r="M26" s="209"/>
      <c r="N26" s="179">
        <v>0</v>
      </c>
      <c r="O26" s="259"/>
      <c r="P26" s="274"/>
      <c r="Q26" s="255">
        <v>736</v>
      </c>
      <c r="R26" s="254">
        <v>26</v>
      </c>
    </row>
    <row r="27" spans="1:18" s="88" customFormat="1" ht="49.5" customHeight="1">
      <c r="A27" s="100"/>
      <c r="B27" s="101" t="s">
        <v>166</v>
      </c>
      <c r="C27" s="259" t="s">
        <v>628</v>
      </c>
      <c r="D27" s="102" t="s">
        <v>628</v>
      </c>
      <c r="E27" s="183" t="s">
        <v>628</v>
      </c>
      <c r="F27" s="183" t="s">
        <v>628</v>
      </c>
      <c r="G27" s="168"/>
      <c r="H27" s="168"/>
      <c r="I27" s="168"/>
      <c r="J27" s="180">
        <v>0</v>
      </c>
      <c r="K27" s="209"/>
      <c r="L27" s="209"/>
      <c r="M27" s="209"/>
      <c r="N27" s="179">
        <v>0</v>
      </c>
      <c r="O27" s="259"/>
      <c r="P27" s="274"/>
      <c r="Q27" s="255">
        <v>752</v>
      </c>
      <c r="R27" s="254">
        <v>27</v>
      </c>
    </row>
    <row r="28" spans="1:18" s="88" customFormat="1" ht="49.5" customHeight="1">
      <c r="A28" s="100"/>
      <c r="B28" s="101" t="s">
        <v>167</v>
      </c>
      <c r="C28" s="259" t="s">
        <v>628</v>
      </c>
      <c r="D28" s="102" t="s">
        <v>628</v>
      </c>
      <c r="E28" s="183" t="s">
        <v>628</v>
      </c>
      <c r="F28" s="183" t="s">
        <v>628</v>
      </c>
      <c r="G28" s="168"/>
      <c r="H28" s="168"/>
      <c r="I28" s="168"/>
      <c r="J28" s="180">
        <v>0</v>
      </c>
      <c r="K28" s="209"/>
      <c r="L28" s="209"/>
      <c r="M28" s="209"/>
      <c r="N28" s="179">
        <v>0</v>
      </c>
      <c r="O28" s="259"/>
      <c r="P28" s="274"/>
      <c r="Q28" s="255">
        <v>768</v>
      </c>
      <c r="R28" s="254">
        <v>28</v>
      </c>
    </row>
    <row r="29" spans="1:18" s="88" customFormat="1" ht="49.5" customHeight="1">
      <c r="A29" s="100"/>
      <c r="B29" s="101" t="s">
        <v>168</v>
      </c>
      <c r="C29" s="259" t="s">
        <v>628</v>
      </c>
      <c r="D29" s="102" t="s">
        <v>628</v>
      </c>
      <c r="E29" s="183" t="s">
        <v>628</v>
      </c>
      <c r="F29" s="183" t="s">
        <v>628</v>
      </c>
      <c r="G29" s="168"/>
      <c r="H29" s="168"/>
      <c r="I29" s="168"/>
      <c r="J29" s="180">
        <v>0</v>
      </c>
      <c r="K29" s="209"/>
      <c r="L29" s="209"/>
      <c r="M29" s="209"/>
      <c r="N29" s="179">
        <v>0</v>
      </c>
      <c r="O29" s="259"/>
      <c r="P29" s="274"/>
      <c r="Q29" s="255">
        <v>784</v>
      </c>
      <c r="R29" s="254">
        <v>29</v>
      </c>
    </row>
    <row r="30" spans="1:18" s="88" customFormat="1" ht="49.5" customHeight="1">
      <c r="A30" s="100"/>
      <c r="B30" s="101" t="s">
        <v>169</v>
      </c>
      <c r="C30" s="259" t="s">
        <v>628</v>
      </c>
      <c r="D30" s="102" t="s">
        <v>628</v>
      </c>
      <c r="E30" s="183" t="s">
        <v>628</v>
      </c>
      <c r="F30" s="183" t="s">
        <v>628</v>
      </c>
      <c r="G30" s="168"/>
      <c r="H30" s="168"/>
      <c r="I30" s="168"/>
      <c r="J30" s="180">
        <v>0</v>
      </c>
      <c r="K30" s="209"/>
      <c r="L30" s="209"/>
      <c r="M30" s="209"/>
      <c r="N30" s="179">
        <v>0</v>
      </c>
      <c r="O30" s="259"/>
      <c r="P30" s="274"/>
      <c r="Q30" s="255">
        <v>800</v>
      </c>
      <c r="R30" s="254">
        <v>30</v>
      </c>
    </row>
    <row r="31" spans="1:18" s="88" customFormat="1" ht="49.5" customHeight="1">
      <c r="A31" s="100"/>
      <c r="B31" s="101" t="s">
        <v>170</v>
      </c>
      <c r="C31" s="259" t="s">
        <v>628</v>
      </c>
      <c r="D31" s="102" t="s">
        <v>628</v>
      </c>
      <c r="E31" s="183" t="s">
        <v>628</v>
      </c>
      <c r="F31" s="183" t="s">
        <v>628</v>
      </c>
      <c r="G31" s="168"/>
      <c r="H31" s="168"/>
      <c r="I31" s="168"/>
      <c r="J31" s="180">
        <v>0</v>
      </c>
      <c r="K31" s="209"/>
      <c r="L31" s="209"/>
      <c r="M31" s="209"/>
      <c r="N31" s="179">
        <v>0</v>
      </c>
      <c r="O31" s="259"/>
      <c r="P31" s="274"/>
      <c r="Q31" s="255">
        <v>816</v>
      </c>
      <c r="R31" s="254">
        <v>31</v>
      </c>
    </row>
    <row r="32" spans="1:18" s="88" customFormat="1" ht="49.5" customHeight="1">
      <c r="A32" s="100"/>
      <c r="B32" s="101" t="s">
        <v>171</v>
      </c>
      <c r="C32" s="259" t="s">
        <v>628</v>
      </c>
      <c r="D32" s="102" t="s">
        <v>628</v>
      </c>
      <c r="E32" s="183" t="s">
        <v>628</v>
      </c>
      <c r="F32" s="183" t="s">
        <v>628</v>
      </c>
      <c r="G32" s="168"/>
      <c r="H32" s="168"/>
      <c r="I32" s="168"/>
      <c r="J32" s="180">
        <v>0</v>
      </c>
      <c r="K32" s="209"/>
      <c r="L32" s="209"/>
      <c r="M32" s="209"/>
      <c r="N32" s="179">
        <v>0</v>
      </c>
      <c r="O32" s="259"/>
      <c r="P32" s="274"/>
      <c r="Q32" s="255">
        <v>832</v>
      </c>
      <c r="R32" s="254">
        <v>32</v>
      </c>
    </row>
    <row r="33" spans="1:18" s="91" customFormat="1" ht="32.25" customHeight="1">
      <c r="A33" s="89"/>
      <c r="B33" s="89"/>
      <c r="C33" s="89"/>
      <c r="D33" s="90"/>
      <c r="E33" s="89"/>
      <c r="N33" s="92"/>
      <c r="O33" s="89"/>
      <c r="P33" s="89"/>
      <c r="Q33" s="255">
        <v>1075</v>
      </c>
      <c r="R33" s="254">
        <v>48</v>
      </c>
    </row>
    <row r="34" spans="1:18" s="91" customFormat="1" ht="32.25" customHeight="1">
      <c r="A34" s="456" t="s">
        <v>4</v>
      </c>
      <c r="B34" s="456"/>
      <c r="C34" s="456"/>
      <c r="D34" s="456"/>
      <c r="E34" s="93" t="s">
        <v>0</v>
      </c>
      <c r="F34" s="93" t="s">
        <v>1</v>
      </c>
      <c r="G34" s="457" t="s">
        <v>2</v>
      </c>
      <c r="H34" s="457"/>
      <c r="I34" s="457"/>
      <c r="J34" s="457"/>
      <c r="K34" s="457"/>
      <c r="L34" s="457"/>
      <c r="M34" s="457"/>
      <c r="N34" s="457" t="s">
        <v>3</v>
      </c>
      <c r="O34" s="457"/>
      <c r="P34" s="93"/>
      <c r="Q34" s="255">
        <v>1090</v>
      </c>
      <c r="R34" s="254">
        <v>49</v>
      </c>
    </row>
    <row r="35" spans="17:18" ht="12.75">
      <c r="Q35" s="255">
        <v>1105</v>
      </c>
      <c r="R35" s="254">
        <v>50</v>
      </c>
    </row>
    <row r="36" spans="17:18" ht="12.75">
      <c r="Q36" s="255">
        <v>1120</v>
      </c>
      <c r="R36" s="254">
        <v>51</v>
      </c>
    </row>
    <row r="37" spans="17:18" ht="12.75">
      <c r="Q37" s="256">
        <v>1135</v>
      </c>
      <c r="R37" s="93">
        <v>52</v>
      </c>
    </row>
    <row r="38" spans="17:18" ht="12.75">
      <c r="Q38" s="256">
        <v>1150</v>
      </c>
      <c r="R38" s="93">
        <v>53</v>
      </c>
    </row>
    <row r="39" spans="17:18" ht="12.75">
      <c r="Q39" s="256">
        <v>1165</v>
      </c>
      <c r="R39" s="93">
        <v>54</v>
      </c>
    </row>
    <row r="40" spans="17:18" ht="12.75">
      <c r="Q40" s="256">
        <v>1180</v>
      </c>
      <c r="R40" s="93">
        <v>55</v>
      </c>
    </row>
    <row r="41" spans="17:18" ht="12.75">
      <c r="Q41" s="256">
        <v>1195</v>
      </c>
      <c r="R41" s="93">
        <v>56</v>
      </c>
    </row>
    <row r="42" spans="17:18" ht="12.75">
      <c r="Q42" s="256">
        <v>1210</v>
      </c>
      <c r="R42" s="93">
        <v>57</v>
      </c>
    </row>
    <row r="43" spans="17:18" ht="12.75">
      <c r="Q43" s="256">
        <v>1225</v>
      </c>
      <c r="R43" s="93">
        <v>58</v>
      </c>
    </row>
    <row r="44" spans="17:18" ht="12.75">
      <c r="Q44" s="256">
        <v>1240</v>
      </c>
      <c r="R44" s="93">
        <v>59</v>
      </c>
    </row>
    <row r="45" spans="17:18" ht="12.75">
      <c r="Q45" s="256">
        <v>1255</v>
      </c>
      <c r="R45" s="93">
        <v>60</v>
      </c>
    </row>
    <row r="46" spans="17:18" ht="12.75">
      <c r="Q46" s="256">
        <v>1270</v>
      </c>
      <c r="R46" s="93">
        <v>61</v>
      </c>
    </row>
    <row r="47" spans="17:18" ht="12.75">
      <c r="Q47" s="256">
        <v>1285</v>
      </c>
      <c r="R47" s="93">
        <v>62</v>
      </c>
    </row>
    <row r="48" spans="17:18" ht="12.75">
      <c r="Q48" s="256">
        <v>1300</v>
      </c>
      <c r="R48" s="93">
        <v>63</v>
      </c>
    </row>
    <row r="49" spans="17:18" ht="12.75">
      <c r="Q49" s="256">
        <v>1315</v>
      </c>
      <c r="R49" s="93">
        <v>64</v>
      </c>
    </row>
    <row r="50" spans="17:18" ht="12.75">
      <c r="Q50" s="256">
        <v>1330</v>
      </c>
      <c r="R50" s="93">
        <v>65</v>
      </c>
    </row>
    <row r="51" spans="17:18" ht="12.75">
      <c r="Q51" s="256">
        <v>1345</v>
      </c>
      <c r="R51" s="93">
        <v>66</v>
      </c>
    </row>
    <row r="52" spans="17:18" ht="12.75">
      <c r="Q52" s="256">
        <v>1360</v>
      </c>
      <c r="R52" s="93">
        <v>67</v>
      </c>
    </row>
    <row r="53" spans="17:18" ht="12.75">
      <c r="Q53" s="256">
        <v>1375</v>
      </c>
      <c r="R53" s="93">
        <v>68</v>
      </c>
    </row>
    <row r="54" spans="17:18" ht="12.75">
      <c r="Q54" s="256">
        <v>1390</v>
      </c>
      <c r="R54" s="93">
        <v>69</v>
      </c>
    </row>
    <row r="55" spans="17:18" ht="12.75">
      <c r="Q55" s="256">
        <v>1405</v>
      </c>
      <c r="R55" s="93">
        <v>70</v>
      </c>
    </row>
    <row r="56" spans="17:18" ht="12.75">
      <c r="Q56" s="256">
        <v>1420</v>
      </c>
      <c r="R56" s="93">
        <v>71</v>
      </c>
    </row>
    <row r="57" spans="17:18" ht="12.75">
      <c r="Q57" s="256">
        <v>1435</v>
      </c>
      <c r="R57" s="93">
        <v>72</v>
      </c>
    </row>
    <row r="58" spans="17:18" ht="12.75">
      <c r="Q58" s="256">
        <v>1450</v>
      </c>
      <c r="R58" s="93">
        <v>73</v>
      </c>
    </row>
    <row r="59" spans="17:18" ht="12.75">
      <c r="Q59" s="256">
        <v>1465</v>
      </c>
      <c r="R59" s="93">
        <v>74</v>
      </c>
    </row>
    <row r="60" spans="17:18" ht="12.75">
      <c r="Q60" s="256">
        <v>1480</v>
      </c>
      <c r="R60" s="93">
        <v>75</v>
      </c>
    </row>
    <row r="61" spans="17:18" ht="12.75">
      <c r="Q61" s="256">
        <v>1495</v>
      </c>
      <c r="R61" s="93">
        <v>76</v>
      </c>
    </row>
    <row r="62" spans="17:18" ht="12.75">
      <c r="Q62" s="256">
        <v>1510</v>
      </c>
      <c r="R62" s="93">
        <v>77</v>
      </c>
    </row>
    <row r="63" spans="17:18" ht="12.75">
      <c r="Q63" s="256">
        <v>1525</v>
      </c>
      <c r="R63" s="93">
        <v>78</v>
      </c>
    </row>
    <row r="64" spans="17:18" ht="12.75">
      <c r="Q64" s="256">
        <v>1540</v>
      </c>
      <c r="R64" s="93">
        <v>79</v>
      </c>
    </row>
    <row r="65" spans="17:18" ht="12.75">
      <c r="Q65" s="256">
        <v>1555</v>
      </c>
      <c r="R65" s="93">
        <v>80</v>
      </c>
    </row>
    <row r="66" spans="17:18" ht="12.75">
      <c r="Q66" s="256">
        <v>1570</v>
      </c>
      <c r="R66" s="93">
        <v>81</v>
      </c>
    </row>
    <row r="67" spans="17:18" ht="12.75">
      <c r="Q67" s="256">
        <v>1585</v>
      </c>
      <c r="R67" s="93">
        <v>82</v>
      </c>
    </row>
    <row r="68" spans="17:18" ht="12.75">
      <c r="Q68" s="256">
        <v>1600</v>
      </c>
      <c r="R68" s="93">
        <v>83</v>
      </c>
    </row>
    <row r="69" spans="17:18" ht="12.75">
      <c r="Q69" s="256">
        <v>1615</v>
      </c>
      <c r="R69" s="93">
        <v>84</v>
      </c>
    </row>
    <row r="70" spans="17:18" ht="12.75">
      <c r="Q70" s="256">
        <v>1630</v>
      </c>
      <c r="R70" s="93">
        <v>85</v>
      </c>
    </row>
    <row r="71" spans="17:18" ht="12.75">
      <c r="Q71" s="256">
        <v>1645</v>
      </c>
      <c r="R71" s="93">
        <v>86</v>
      </c>
    </row>
    <row r="72" spans="17:18" ht="12.75">
      <c r="Q72" s="256">
        <v>1660</v>
      </c>
      <c r="R72" s="93">
        <v>87</v>
      </c>
    </row>
    <row r="73" spans="17:18" ht="12.75">
      <c r="Q73" s="256">
        <v>1675</v>
      </c>
      <c r="R73" s="93">
        <v>88</v>
      </c>
    </row>
    <row r="74" spans="17:18" ht="12.75">
      <c r="Q74" s="256">
        <v>1690</v>
      </c>
      <c r="R74" s="93">
        <v>89</v>
      </c>
    </row>
    <row r="75" spans="17:18" ht="12.75">
      <c r="Q75" s="256">
        <v>1705</v>
      </c>
      <c r="R75" s="93">
        <v>90</v>
      </c>
    </row>
    <row r="76" spans="17:18" ht="12.75">
      <c r="Q76" s="256">
        <v>1720</v>
      </c>
      <c r="R76" s="93">
        <v>91</v>
      </c>
    </row>
    <row r="77" spans="17:18" ht="12.75">
      <c r="Q77" s="256">
        <v>1735</v>
      </c>
      <c r="R77" s="93">
        <v>92</v>
      </c>
    </row>
    <row r="78" spans="17:18" ht="12.75">
      <c r="Q78" s="256">
        <v>1750</v>
      </c>
      <c r="R78" s="93">
        <v>93</v>
      </c>
    </row>
    <row r="79" spans="17:18" ht="12.75">
      <c r="Q79" s="255">
        <v>1765</v>
      </c>
      <c r="R79" s="254">
        <v>94</v>
      </c>
    </row>
    <row r="80" spans="17:18" ht="12.75">
      <c r="Q80" s="255">
        <v>1780</v>
      </c>
      <c r="R80" s="254">
        <v>95</v>
      </c>
    </row>
    <row r="81" spans="17:18" ht="12.75">
      <c r="Q81" s="255">
        <v>1794</v>
      </c>
      <c r="R81" s="254">
        <v>96</v>
      </c>
    </row>
    <row r="82" spans="17:18" ht="12.75">
      <c r="Q82" s="255">
        <v>1808</v>
      </c>
      <c r="R82" s="254">
        <v>97</v>
      </c>
    </row>
    <row r="83" spans="17:18" ht="12.75">
      <c r="Q83" s="255">
        <v>1822</v>
      </c>
      <c r="R83" s="254">
        <v>98</v>
      </c>
    </row>
    <row r="84" spans="17:18" ht="12.75">
      <c r="Q84" s="255">
        <v>1836</v>
      </c>
      <c r="R84" s="254">
        <v>99</v>
      </c>
    </row>
    <row r="85" spans="17:18" ht="12.75">
      <c r="Q85" s="255">
        <v>1850</v>
      </c>
      <c r="R85" s="254">
        <v>100</v>
      </c>
    </row>
  </sheetData>
  <sheetProtection/>
  <mergeCells count="24">
    <mergeCell ref="P6:P7"/>
    <mergeCell ref="O6:O7"/>
    <mergeCell ref="A6:A7"/>
    <mergeCell ref="E6:E7"/>
    <mergeCell ref="D6:D7"/>
    <mergeCell ref="D4:E4"/>
    <mergeCell ref="M4:O4"/>
    <mergeCell ref="A34:D34"/>
    <mergeCell ref="G34:M34"/>
    <mergeCell ref="N34:O34"/>
    <mergeCell ref="N5:O5"/>
    <mergeCell ref="G6:M6"/>
    <mergeCell ref="N6:N7"/>
    <mergeCell ref="F6:F7"/>
    <mergeCell ref="C6:C7"/>
    <mergeCell ref="B6:B7"/>
    <mergeCell ref="G3:H3"/>
    <mergeCell ref="A1:O1"/>
    <mergeCell ref="A3:C3"/>
    <mergeCell ref="D3:E3"/>
    <mergeCell ref="A2:P2"/>
    <mergeCell ref="A4:C4"/>
    <mergeCell ref="K4:L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4.xml><?xml version="1.0" encoding="utf-8"?>
<worksheet xmlns="http://schemas.openxmlformats.org/spreadsheetml/2006/main" xmlns:r="http://schemas.openxmlformats.org/officeDocument/2006/relationships">
  <sheetPr>
    <tabColor rgb="FF00B050"/>
  </sheetPr>
  <dimension ref="A1:R85"/>
  <sheetViews>
    <sheetView view="pageBreakPreview" zoomScale="70" zoomScaleSheetLayoutView="70" zoomScalePageLayoutView="0" workbookViewId="0" topLeftCell="A1">
      <selection activeCell="T7" sqref="T7"/>
    </sheetView>
  </sheetViews>
  <sheetFormatPr defaultColWidth="9.140625" defaultRowHeight="12.75"/>
  <cols>
    <col min="1" max="1" width="6.00390625" style="94" customWidth="1"/>
    <col min="2" max="2" width="16.7109375" style="94" hidden="1" customWidth="1"/>
    <col min="3" max="3" width="7.00390625" style="94" customWidth="1"/>
    <col min="4" max="4" width="13.57421875" style="95" customWidth="1"/>
    <col min="5" max="5" width="17.140625" style="94" bestFit="1" customWidth="1"/>
    <col min="6" max="6" width="43.57421875" style="2" bestFit="1" customWidth="1"/>
    <col min="7" max="12" width="10.8515625" style="2" customWidth="1"/>
    <col min="13" max="13" width="10.7109375" style="2" customWidth="1"/>
    <col min="14" max="14" width="9.140625" style="96" customWidth="1"/>
    <col min="15" max="15" width="10.28125" style="94" customWidth="1"/>
    <col min="16" max="16" width="10.00390625" style="94" customWidth="1"/>
    <col min="17" max="17" width="9.140625" style="255" hidden="1" customWidth="1"/>
    <col min="18" max="18" width="9.140625" style="254" hidden="1" customWidth="1"/>
    <col min="19" max="16384" width="9.140625" style="2" customWidth="1"/>
  </cols>
  <sheetData>
    <row r="1" spans="1:18" ht="48.75" customHeight="1">
      <c r="A1" s="463" t="s">
        <v>278</v>
      </c>
      <c r="B1" s="463"/>
      <c r="C1" s="463"/>
      <c r="D1" s="463"/>
      <c r="E1" s="463"/>
      <c r="F1" s="463"/>
      <c r="G1" s="463"/>
      <c r="H1" s="463"/>
      <c r="I1" s="463"/>
      <c r="J1" s="463"/>
      <c r="K1" s="463"/>
      <c r="L1" s="463"/>
      <c r="M1" s="463"/>
      <c r="N1" s="463"/>
      <c r="O1" s="463"/>
      <c r="P1" s="287"/>
      <c r="Q1" s="255">
        <v>330</v>
      </c>
      <c r="R1" s="254">
        <v>1</v>
      </c>
    </row>
    <row r="2" spans="1:18" ht="25.5" customHeight="1">
      <c r="A2" s="464" t="s">
        <v>283</v>
      </c>
      <c r="B2" s="464"/>
      <c r="C2" s="464"/>
      <c r="D2" s="464"/>
      <c r="E2" s="464"/>
      <c r="F2" s="464"/>
      <c r="G2" s="464"/>
      <c r="H2" s="464"/>
      <c r="I2" s="464"/>
      <c r="J2" s="464"/>
      <c r="K2" s="464"/>
      <c r="L2" s="464"/>
      <c r="M2" s="464"/>
      <c r="N2" s="464"/>
      <c r="O2" s="464"/>
      <c r="P2" s="464"/>
      <c r="Q2" s="255">
        <v>347</v>
      </c>
      <c r="R2" s="254">
        <v>2</v>
      </c>
    </row>
    <row r="3" spans="1:18" s="3" customFormat="1" ht="27" customHeight="1">
      <c r="A3" s="453" t="s">
        <v>57</v>
      </c>
      <c r="B3" s="453"/>
      <c r="C3" s="453"/>
      <c r="D3" s="467" t="s">
        <v>197</v>
      </c>
      <c r="E3" s="467"/>
      <c r="F3" s="184"/>
      <c r="G3" s="490"/>
      <c r="H3" s="490"/>
      <c r="I3" s="184"/>
      <c r="J3" s="184"/>
      <c r="K3" s="184"/>
      <c r="L3" s="241" t="s">
        <v>202</v>
      </c>
      <c r="M3" s="454" t="s">
        <v>267</v>
      </c>
      <c r="N3" s="454"/>
      <c r="O3" s="454"/>
      <c r="P3" s="454"/>
      <c r="Q3" s="255">
        <v>364</v>
      </c>
      <c r="R3" s="254">
        <v>3</v>
      </c>
    </row>
    <row r="4" spans="1:18" s="3" customFormat="1" ht="17.25" customHeight="1">
      <c r="A4" s="459" t="s">
        <v>58</v>
      </c>
      <c r="B4" s="459"/>
      <c r="C4" s="459"/>
      <c r="D4" s="468" t="s">
        <v>590</v>
      </c>
      <c r="E4" s="468"/>
      <c r="F4" s="229" t="s">
        <v>144</v>
      </c>
      <c r="G4" s="188" t="s">
        <v>255</v>
      </c>
      <c r="H4" s="188"/>
      <c r="I4" s="290"/>
      <c r="J4" s="290"/>
      <c r="K4" s="458" t="s">
        <v>56</v>
      </c>
      <c r="L4" s="458"/>
      <c r="M4" s="461" t="s">
        <v>293</v>
      </c>
      <c r="N4" s="461"/>
      <c r="O4" s="461"/>
      <c r="P4" s="290"/>
      <c r="Q4" s="255">
        <v>381</v>
      </c>
      <c r="R4" s="254">
        <v>4</v>
      </c>
    </row>
    <row r="5" spans="1:18" ht="15" customHeight="1">
      <c r="A5" s="4"/>
      <c r="B5" s="4"/>
      <c r="C5" s="4"/>
      <c r="D5" s="8"/>
      <c r="E5" s="5"/>
      <c r="F5" s="6"/>
      <c r="G5" s="7"/>
      <c r="H5" s="7"/>
      <c r="I5" s="7"/>
      <c r="J5" s="7"/>
      <c r="K5" s="7"/>
      <c r="L5" s="7"/>
      <c r="M5" s="7"/>
      <c r="N5" s="465">
        <v>41510.82259618056</v>
      </c>
      <c r="O5" s="465"/>
      <c r="P5" s="271"/>
      <c r="Q5" s="255">
        <v>398</v>
      </c>
      <c r="R5" s="254">
        <v>5</v>
      </c>
    </row>
    <row r="6" spans="1:18" ht="15.75">
      <c r="A6" s="462" t="s">
        <v>6</v>
      </c>
      <c r="B6" s="462"/>
      <c r="C6" s="460" t="s">
        <v>41</v>
      </c>
      <c r="D6" s="460" t="s">
        <v>60</v>
      </c>
      <c r="E6" s="462" t="s">
        <v>7</v>
      </c>
      <c r="F6" s="462" t="s">
        <v>279</v>
      </c>
      <c r="G6" s="466" t="s">
        <v>195</v>
      </c>
      <c r="H6" s="466"/>
      <c r="I6" s="466"/>
      <c r="J6" s="466"/>
      <c r="K6" s="466"/>
      <c r="L6" s="466"/>
      <c r="M6" s="466"/>
      <c r="N6" s="455" t="s">
        <v>8</v>
      </c>
      <c r="O6" s="455" t="s">
        <v>100</v>
      </c>
      <c r="P6" s="455" t="s">
        <v>9</v>
      </c>
      <c r="Q6" s="255">
        <v>415</v>
      </c>
      <c r="R6" s="254">
        <v>6</v>
      </c>
    </row>
    <row r="7" spans="1:18" ht="30" customHeight="1">
      <c r="A7" s="462"/>
      <c r="B7" s="462"/>
      <c r="C7" s="460"/>
      <c r="D7" s="460"/>
      <c r="E7" s="462"/>
      <c r="F7" s="462"/>
      <c r="G7" s="289">
        <v>1</v>
      </c>
      <c r="H7" s="289">
        <v>2</v>
      </c>
      <c r="I7" s="289">
        <v>3</v>
      </c>
      <c r="J7" s="288" t="s">
        <v>192</v>
      </c>
      <c r="K7" s="289">
        <v>4</v>
      </c>
      <c r="L7" s="289">
        <v>5</v>
      </c>
      <c r="M7" s="289">
        <v>6</v>
      </c>
      <c r="N7" s="455"/>
      <c r="O7" s="455"/>
      <c r="P7" s="455"/>
      <c r="Q7" s="255">
        <v>432</v>
      </c>
      <c r="R7" s="254">
        <v>7</v>
      </c>
    </row>
    <row r="8" spans="1:18" s="88" customFormat="1" ht="49.5" customHeight="1">
      <c r="A8" s="100">
        <v>1</v>
      </c>
      <c r="B8" s="101" t="s">
        <v>205</v>
      </c>
      <c r="C8" s="259">
        <v>436</v>
      </c>
      <c r="D8" s="102">
        <v>34378</v>
      </c>
      <c r="E8" s="183" t="s">
        <v>384</v>
      </c>
      <c r="F8" s="183" t="s">
        <v>371</v>
      </c>
      <c r="G8" s="168">
        <v>6936</v>
      </c>
      <c r="H8" s="168" t="s">
        <v>621</v>
      </c>
      <c r="I8" s="168">
        <v>7048</v>
      </c>
      <c r="J8" s="168">
        <v>7048</v>
      </c>
      <c r="K8" s="168">
        <v>7061</v>
      </c>
      <c r="L8" s="168" t="s">
        <v>621</v>
      </c>
      <c r="M8" s="168">
        <v>6717</v>
      </c>
      <c r="N8" s="343">
        <v>7061</v>
      </c>
      <c r="O8" s="259">
        <v>8</v>
      </c>
      <c r="P8" s="274"/>
      <c r="Q8" s="255">
        <v>448</v>
      </c>
      <c r="R8" s="254">
        <v>8</v>
      </c>
    </row>
    <row r="9" spans="1:18" s="88" customFormat="1" ht="49.5" customHeight="1">
      <c r="A9" s="100">
        <v>2</v>
      </c>
      <c r="B9" s="101" t="s">
        <v>206</v>
      </c>
      <c r="C9" s="259">
        <v>499</v>
      </c>
      <c r="D9" s="102">
        <v>31215</v>
      </c>
      <c r="E9" s="183" t="s">
        <v>428</v>
      </c>
      <c r="F9" s="183" t="s">
        <v>416</v>
      </c>
      <c r="G9" s="168">
        <v>6063</v>
      </c>
      <c r="H9" s="168">
        <v>6522</v>
      </c>
      <c r="I9" s="168">
        <v>6411</v>
      </c>
      <c r="J9" s="168">
        <v>6522</v>
      </c>
      <c r="K9" s="168">
        <v>6258</v>
      </c>
      <c r="L9" s="168">
        <v>6376</v>
      </c>
      <c r="M9" s="168">
        <v>6391</v>
      </c>
      <c r="N9" s="343">
        <v>6522</v>
      </c>
      <c r="O9" s="259">
        <v>7</v>
      </c>
      <c r="P9" s="274"/>
      <c r="Q9" s="255">
        <v>464</v>
      </c>
      <c r="R9" s="254">
        <v>9</v>
      </c>
    </row>
    <row r="10" spans="1:18" s="88" customFormat="1" ht="49.5" customHeight="1">
      <c r="A10" s="100">
        <v>3</v>
      </c>
      <c r="B10" s="101" t="s">
        <v>207</v>
      </c>
      <c r="C10" s="259">
        <v>415</v>
      </c>
      <c r="D10" s="102">
        <v>34921</v>
      </c>
      <c r="E10" s="183" t="s">
        <v>368</v>
      </c>
      <c r="F10" s="183" t="s">
        <v>356</v>
      </c>
      <c r="G10" s="168">
        <v>5696</v>
      </c>
      <c r="H10" s="168">
        <v>5724</v>
      </c>
      <c r="I10" s="168">
        <v>5594</v>
      </c>
      <c r="J10" s="168">
        <v>5724</v>
      </c>
      <c r="K10" s="168">
        <v>5749</v>
      </c>
      <c r="L10" s="168">
        <v>5662</v>
      </c>
      <c r="M10" s="168">
        <v>6005</v>
      </c>
      <c r="N10" s="343">
        <v>6005</v>
      </c>
      <c r="O10" s="259">
        <v>6</v>
      </c>
      <c r="P10" s="274"/>
      <c r="Q10" s="255">
        <v>480</v>
      </c>
      <c r="R10" s="254">
        <v>10</v>
      </c>
    </row>
    <row r="11" spans="1:18" s="88" customFormat="1" ht="49.5" customHeight="1">
      <c r="A11" s="100">
        <v>4</v>
      </c>
      <c r="B11" s="101" t="s">
        <v>208</v>
      </c>
      <c r="C11" s="259">
        <v>458</v>
      </c>
      <c r="D11" s="102">
        <v>32906</v>
      </c>
      <c r="E11" s="183" t="s">
        <v>654</v>
      </c>
      <c r="F11" s="183" t="s">
        <v>402</v>
      </c>
      <c r="G11" s="168">
        <v>5161</v>
      </c>
      <c r="H11" s="168">
        <v>5140</v>
      </c>
      <c r="I11" s="168">
        <v>5596</v>
      </c>
      <c r="J11" s="168">
        <v>5596</v>
      </c>
      <c r="K11" s="168">
        <v>5255</v>
      </c>
      <c r="L11" s="168" t="s">
        <v>621</v>
      </c>
      <c r="M11" s="168">
        <v>5046</v>
      </c>
      <c r="N11" s="343">
        <v>5596</v>
      </c>
      <c r="O11" s="259">
        <v>5</v>
      </c>
      <c r="P11" s="274"/>
      <c r="Q11" s="255">
        <v>496</v>
      </c>
      <c r="R11" s="254">
        <v>11</v>
      </c>
    </row>
    <row r="12" spans="1:18" s="88" customFormat="1" ht="49.5" customHeight="1">
      <c r="A12" s="100">
        <v>5</v>
      </c>
      <c r="B12" s="101" t="s">
        <v>209</v>
      </c>
      <c r="C12" s="259">
        <v>376</v>
      </c>
      <c r="D12" s="102">
        <v>34683</v>
      </c>
      <c r="E12" s="183" t="s">
        <v>334</v>
      </c>
      <c r="F12" s="183" t="s">
        <v>307</v>
      </c>
      <c r="G12" s="168">
        <v>4951</v>
      </c>
      <c r="H12" s="168" t="s">
        <v>621</v>
      </c>
      <c r="I12" s="168">
        <v>5006</v>
      </c>
      <c r="J12" s="168">
        <v>5006</v>
      </c>
      <c r="K12" s="168">
        <v>5179</v>
      </c>
      <c r="L12" s="168">
        <v>5017</v>
      </c>
      <c r="M12" s="168">
        <v>5283</v>
      </c>
      <c r="N12" s="343">
        <v>5283</v>
      </c>
      <c r="O12" s="259">
        <v>4</v>
      </c>
      <c r="P12" s="274"/>
      <c r="Q12" s="255">
        <v>512</v>
      </c>
      <c r="R12" s="254">
        <v>12</v>
      </c>
    </row>
    <row r="13" spans="1:18" s="88" customFormat="1" ht="49.5" customHeight="1">
      <c r="A13" s="100">
        <v>6</v>
      </c>
      <c r="B13" s="101" t="s">
        <v>210</v>
      </c>
      <c r="C13" s="259">
        <v>440</v>
      </c>
      <c r="D13" s="102">
        <v>32558</v>
      </c>
      <c r="E13" s="183" t="s">
        <v>400</v>
      </c>
      <c r="F13" s="183" t="s">
        <v>387</v>
      </c>
      <c r="G13" s="168">
        <v>4790</v>
      </c>
      <c r="H13" s="168" t="s">
        <v>621</v>
      </c>
      <c r="I13" s="168">
        <v>4557</v>
      </c>
      <c r="J13" s="168">
        <v>4790</v>
      </c>
      <c r="K13" s="168">
        <v>4718</v>
      </c>
      <c r="L13" s="168">
        <v>4754</v>
      </c>
      <c r="M13" s="168">
        <v>4956</v>
      </c>
      <c r="N13" s="343">
        <v>4956</v>
      </c>
      <c r="O13" s="259">
        <v>3</v>
      </c>
      <c r="P13" s="274"/>
      <c r="Q13" s="255">
        <v>528</v>
      </c>
      <c r="R13" s="254">
        <v>13</v>
      </c>
    </row>
    <row r="14" spans="1:18" s="88" customFormat="1" ht="49.5" customHeight="1">
      <c r="A14" s="100">
        <v>7</v>
      </c>
      <c r="B14" s="101" t="s">
        <v>211</v>
      </c>
      <c r="C14" s="259">
        <v>394</v>
      </c>
      <c r="D14" s="102">
        <v>30682</v>
      </c>
      <c r="E14" s="183" t="s">
        <v>353</v>
      </c>
      <c r="F14" s="183" t="s">
        <v>339</v>
      </c>
      <c r="G14" s="168" t="s">
        <v>619</v>
      </c>
      <c r="H14" s="168">
        <v>4555</v>
      </c>
      <c r="I14" s="168" t="s">
        <v>621</v>
      </c>
      <c r="J14" s="168">
        <v>4555</v>
      </c>
      <c r="K14" s="168" t="s">
        <v>621</v>
      </c>
      <c r="L14" s="168">
        <v>4775</v>
      </c>
      <c r="M14" s="168" t="s">
        <v>621</v>
      </c>
      <c r="N14" s="343">
        <v>4775</v>
      </c>
      <c r="O14" s="259">
        <v>2</v>
      </c>
      <c r="P14" s="274"/>
      <c r="Q14" s="255">
        <v>544</v>
      </c>
      <c r="R14" s="254">
        <v>14</v>
      </c>
    </row>
    <row r="15" spans="1:18" s="88" customFormat="1" ht="49.5" customHeight="1">
      <c r="A15" s="100">
        <v>8</v>
      </c>
      <c r="B15" s="101" t="s">
        <v>212</v>
      </c>
      <c r="C15" s="259">
        <v>480</v>
      </c>
      <c r="D15" s="102">
        <v>34432</v>
      </c>
      <c r="E15" s="183" t="s">
        <v>444</v>
      </c>
      <c r="F15" s="183" t="s">
        <v>433</v>
      </c>
      <c r="G15" s="168">
        <v>3866</v>
      </c>
      <c r="H15" s="168" t="s">
        <v>621</v>
      </c>
      <c r="I15" s="168">
        <v>4032</v>
      </c>
      <c r="J15" s="168">
        <v>4032</v>
      </c>
      <c r="K15" s="168">
        <v>4391</v>
      </c>
      <c r="L15" s="168" t="s">
        <v>621</v>
      </c>
      <c r="M15" s="168" t="s">
        <v>621</v>
      </c>
      <c r="N15" s="343">
        <v>4391</v>
      </c>
      <c r="O15" s="259">
        <v>1</v>
      </c>
      <c r="P15" s="274"/>
      <c r="Q15" s="255">
        <v>560</v>
      </c>
      <c r="R15" s="254">
        <v>15</v>
      </c>
    </row>
    <row r="16" spans="1:18" s="88" customFormat="1" ht="49.5" customHeight="1">
      <c r="A16" s="100"/>
      <c r="B16" s="101" t="s">
        <v>213</v>
      </c>
      <c r="C16" s="259" t="s">
        <v>628</v>
      </c>
      <c r="D16" s="102" t="s">
        <v>628</v>
      </c>
      <c r="E16" s="183" t="s">
        <v>628</v>
      </c>
      <c r="F16" s="183" t="s">
        <v>628</v>
      </c>
      <c r="G16" s="168"/>
      <c r="H16" s="168"/>
      <c r="I16" s="168"/>
      <c r="J16" s="180">
        <v>0</v>
      </c>
      <c r="K16" s="209"/>
      <c r="L16" s="209"/>
      <c r="M16" s="209"/>
      <c r="N16" s="179">
        <v>0</v>
      </c>
      <c r="O16" s="259"/>
      <c r="P16" s="274"/>
      <c r="Q16" s="255">
        <v>576</v>
      </c>
      <c r="R16" s="254">
        <v>16</v>
      </c>
    </row>
    <row r="17" spans="1:18" s="88" customFormat="1" ht="49.5" customHeight="1">
      <c r="A17" s="100"/>
      <c r="B17" s="101" t="s">
        <v>214</v>
      </c>
      <c r="C17" s="259" t="s">
        <v>628</v>
      </c>
      <c r="D17" s="102" t="s">
        <v>628</v>
      </c>
      <c r="E17" s="183" t="s">
        <v>628</v>
      </c>
      <c r="F17" s="183" t="s">
        <v>628</v>
      </c>
      <c r="G17" s="168"/>
      <c r="H17" s="168"/>
      <c r="I17" s="168"/>
      <c r="J17" s="180">
        <v>0</v>
      </c>
      <c r="K17" s="209"/>
      <c r="L17" s="209"/>
      <c r="M17" s="209"/>
      <c r="N17" s="179">
        <v>0</v>
      </c>
      <c r="O17" s="259"/>
      <c r="P17" s="274"/>
      <c r="Q17" s="255">
        <v>592</v>
      </c>
      <c r="R17" s="254">
        <v>17</v>
      </c>
    </row>
    <row r="18" spans="1:18" s="88" customFormat="1" ht="49.5" customHeight="1">
      <c r="A18" s="100"/>
      <c r="B18" s="101" t="s">
        <v>215</v>
      </c>
      <c r="C18" s="259" t="s">
        <v>628</v>
      </c>
      <c r="D18" s="102" t="s">
        <v>628</v>
      </c>
      <c r="E18" s="183" t="s">
        <v>628</v>
      </c>
      <c r="F18" s="183" t="s">
        <v>628</v>
      </c>
      <c r="G18" s="168"/>
      <c r="H18" s="168"/>
      <c r="I18" s="168"/>
      <c r="J18" s="180">
        <v>0</v>
      </c>
      <c r="K18" s="209"/>
      <c r="L18" s="209"/>
      <c r="M18" s="209"/>
      <c r="N18" s="179">
        <v>0</v>
      </c>
      <c r="O18" s="259"/>
      <c r="P18" s="274"/>
      <c r="Q18" s="255">
        <v>608</v>
      </c>
      <c r="R18" s="254">
        <v>18</v>
      </c>
    </row>
    <row r="19" spans="1:18" s="88" customFormat="1" ht="49.5" customHeight="1">
      <c r="A19" s="100"/>
      <c r="B19" s="101" t="s">
        <v>216</v>
      </c>
      <c r="C19" s="259" t="s">
        <v>628</v>
      </c>
      <c r="D19" s="102" t="s">
        <v>628</v>
      </c>
      <c r="E19" s="183" t="s">
        <v>628</v>
      </c>
      <c r="F19" s="183" t="s">
        <v>628</v>
      </c>
      <c r="G19" s="168"/>
      <c r="H19" s="168"/>
      <c r="I19" s="168"/>
      <c r="J19" s="180">
        <v>0</v>
      </c>
      <c r="K19" s="209"/>
      <c r="L19" s="209"/>
      <c r="M19" s="209"/>
      <c r="N19" s="179">
        <v>0</v>
      </c>
      <c r="O19" s="259"/>
      <c r="P19" s="274"/>
      <c r="Q19" s="255">
        <v>624</v>
      </c>
      <c r="R19" s="254">
        <v>19</v>
      </c>
    </row>
    <row r="20" spans="1:18" s="88" customFormat="1" ht="49.5" customHeight="1">
      <c r="A20" s="100"/>
      <c r="B20" s="101" t="s">
        <v>217</v>
      </c>
      <c r="C20" s="259" t="s">
        <v>628</v>
      </c>
      <c r="D20" s="102" t="s">
        <v>628</v>
      </c>
      <c r="E20" s="183" t="s">
        <v>628</v>
      </c>
      <c r="F20" s="183" t="s">
        <v>628</v>
      </c>
      <c r="G20" s="168"/>
      <c r="H20" s="168"/>
      <c r="I20" s="168"/>
      <c r="J20" s="180">
        <v>0</v>
      </c>
      <c r="K20" s="209"/>
      <c r="L20" s="209"/>
      <c r="M20" s="209"/>
      <c r="N20" s="179">
        <v>0</v>
      </c>
      <c r="O20" s="259"/>
      <c r="P20" s="274"/>
      <c r="Q20" s="255">
        <v>640</v>
      </c>
      <c r="R20" s="254">
        <v>20</v>
      </c>
    </row>
    <row r="21" spans="1:18" s="88" customFormat="1" ht="49.5" customHeight="1">
      <c r="A21" s="100"/>
      <c r="B21" s="101" t="s">
        <v>218</v>
      </c>
      <c r="C21" s="259" t="s">
        <v>628</v>
      </c>
      <c r="D21" s="102" t="s">
        <v>628</v>
      </c>
      <c r="E21" s="183" t="s">
        <v>628</v>
      </c>
      <c r="F21" s="183" t="s">
        <v>628</v>
      </c>
      <c r="G21" s="168"/>
      <c r="H21" s="168"/>
      <c r="I21" s="168"/>
      <c r="J21" s="180">
        <v>0</v>
      </c>
      <c r="K21" s="209"/>
      <c r="L21" s="209"/>
      <c r="M21" s="209"/>
      <c r="N21" s="179">
        <v>0</v>
      </c>
      <c r="O21" s="259"/>
      <c r="P21" s="274"/>
      <c r="Q21" s="255">
        <v>656</v>
      </c>
      <c r="R21" s="254">
        <v>21</v>
      </c>
    </row>
    <row r="22" spans="1:18" s="88" customFormat="1" ht="49.5" customHeight="1">
      <c r="A22" s="100"/>
      <c r="B22" s="101" t="s">
        <v>219</v>
      </c>
      <c r="C22" s="259" t="s">
        <v>628</v>
      </c>
      <c r="D22" s="102" t="s">
        <v>628</v>
      </c>
      <c r="E22" s="183" t="s">
        <v>628</v>
      </c>
      <c r="F22" s="183" t="s">
        <v>628</v>
      </c>
      <c r="G22" s="168"/>
      <c r="H22" s="168"/>
      <c r="I22" s="168"/>
      <c r="J22" s="180">
        <v>0</v>
      </c>
      <c r="K22" s="209"/>
      <c r="L22" s="209"/>
      <c r="M22" s="209"/>
      <c r="N22" s="179">
        <v>0</v>
      </c>
      <c r="O22" s="259"/>
      <c r="P22" s="274"/>
      <c r="Q22" s="255">
        <v>672</v>
      </c>
      <c r="R22" s="254">
        <v>22</v>
      </c>
    </row>
    <row r="23" spans="1:18" s="88" customFormat="1" ht="49.5" customHeight="1">
      <c r="A23" s="100"/>
      <c r="B23" s="101" t="s">
        <v>220</v>
      </c>
      <c r="C23" s="259" t="s">
        <v>628</v>
      </c>
      <c r="D23" s="102" t="s">
        <v>628</v>
      </c>
      <c r="E23" s="183" t="s">
        <v>628</v>
      </c>
      <c r="F23" s="183" t="s">
        <v>628</v>
      </c>
      <c r="G23" s="168"/>
      <c r="H23" s="168"/>
      <c r="I23" s="168"/>
      <c r="J23" s="180">
        <v>0</v>
      </c>
      <c r="K23" s="209"/>
      <c r="L23" s="209"/>
      <c r="M23" s="209"/>
      <c r="N23" s="179">
        <v>0</v>
      </c>
      <c r="O23" s="259"/>
      <c r="P23" s="274"/>
      <c r="Q23" s="255">
        <v>688</v>
      </c>
      <c r="R23" s="254">
        <v>23</v>
      </c>
    </row>
    <row r="24" spans="1:18" s="88" customFormat="1" ht="49.5" customHeight="1">
      <c r="A24" s="100"/>
      <c r="B24" s="101" t="s">
        <v>221</v>
      </c>
      <c r="C24" s="259" t="s">
        <v>628</v>
      </c>
      <c r="D24" s="102" t="s">
        <v>628</v>
      </c>
      <c r="E24" s="183" t="s">
        <v>628</v>
      </c>
      <c r="F24" s="183" t="s">
        <v>628</v>
      </c>
      <c r="G24" s="168"/>
      <c r="H24" s="168"/>
      <c r="I24" s="168"/>
      <c r="J24" s="180">
        <v>0</v>
      </c>
      <c r="K24" s="209"/>
      <c r="L24" s="209"/>
      <c r="M24" s="209"/>
      <c r="N24" s="179">
        <v>0</v>
      </c>
      <c r="O24" s="259"/>
      <c r="P24" s="274"/>
      <c r="Q24" s="255">
        <v>704</v>
      </c>
      <c r="R24" s="254">
        <v>24</v>
      </c>
    </row>
    <row r="25" spans="1:18" s="88" customFormat="1" ht="49.5" customHeight="1">
      <c r="A25" s="100"/>
      <c r="B25" s="101" t="s">
        <v>222</v>
      </c>
      <c r="C25" s="259" t="s">
        <v>628</v>
      </c>
      <c r="D25" s="102" t="s">
        <v>628</v>
      </c>
      <c r="E25" s="183" t="s">
        <v>628</v>
      </c>
      <c r="F25" s="183" t="s">
        <v>628</v>
      </c>
      <c r="G25" s="168"/>
      <c r="H25" s="168"/>
      <c r="I25" s="168"/>
      <c r="J25" s="180">
        <v>0</v>
      </c>
      <c r="K25" s="209"/>
      <c r="L25" s="209"/>
      <c r="M25" s="209"/>
      <c r="N25" s="179">
        <v>0</v>
      </c>
      <c r="O25" s="259"/>
      <c r="P25" s="274"/>
      <c r="Q25" s="255">
        <v>720</v>
      </c>
      <c r="R25" s="254">
        <v>25</v>
      </c>
    </row>
    <row r="26" spans="1:18" s="88" customFormat="1" ht="49.5" customHeight="1">
      <c r="A26" s="100"/>
      <c r="B26" s="101" t="s">
        <v>223</v>
      </c>
      <c r="C26" s="259" t="s">
        <v>628</v>
      </c>
      <c r="D26" s="102" t="s">
        <v>628</v>
      </c>
      <c r="E26" s="183" t="s">
        <v>628</v>
      </c>
      <c r="F26" s="183" t="s">
        <v>628</v>
      </c>
      <c r="G26" s="168"/>
      <c r="H26" s="168"/>
      <c r="I26" s="168"/>
      <c r="J26" s="180">
        <v>0</v>
      </c>
      <c r="K26" s="209"/>
      <c r="L26" s="209"/>
      <c r="M26" s="209"/>
      <c r="N26" s="179">
        <v>0</v>
      </c>
      <c r="O26" s="259"/>
      <c r="P26" s="274"/>
      <c r="Q26" s="255">
        <v>736</v>
      </c>
      <c r="R26" s="254">
        <v>26</v>
      </c>
    </row>
    <row r="27" spans="1:18" s="88" customFormat="1" ht="49.5" customHeight="1">
      <c r="A27" s="100"/>
      <c r="B27" s="101" t="s">
        <v>224</v>
      </c>
      <c r="C27" s="259" t="s">
        <v>628</v>
      </c>
      <c r="D27" s="102" t="s">
        <v>628</v>
      </c>
      <c r="E27" s="183" t="s">
        <v>628</v>
      </c>
      <c r="F27" s="183" t="s">
        <v>628</v>
      </c>
      <c r="G27" s="168"/>
      <c r="H27" s="168"/>
      <c r="I27" s="168"/>
      <c r="J27" s="180">
        <v>0</v>
      </c>
      <c r="K27" s="209"/>
      <c r="L27" s="209"/>
      <c r="M27" s="209"/>
      <c r="N27" s="179">
        <v>0</v>
      </c>
      <c r="O27" s="259"/>
      <c r="P27" s="274"/>
      <c r="Q27" s="255">
        <v>752</v>
      </c>
      <c r="R27" s="254">
        <v>27</v>
      </c>
    </row>
    <row r="28" spans="1:18" s="88" customFormat="1" ht="49.5" customHeight="1">
      <c r="A28" s="100"/>
      <c r="B28" s="101" t="s">
        <v>225</v>
      </c>
      <c r="C28" s="259" t="s">
        <v>628</v>
      </c>
      <c r="D28" s="102" t="s">
        <v>628</v>
      </c>
      <c r="E28" s="183" t="s">
        <v>628</v>
      </c>
      <c r="F28" s="183" t="s">
        <v>628</v>
      </c>
      <c r="G28" s="168"/>
      <c r="H28" s="168"/>
      <c r="I28" s="168"/>
      <c r="J28" s="180">
        <v>0</v>
      </c>
      <c r="K28" s="209"/>
      <c r="L28" s="209"/>
      <c r="M28" s="209"/>
      <c r="N28" s="179">
        <v>0</v>
      </c>
      <c r="O28" s="259"/>
      <c r="P28" s="274"/>
      <c r="Q28" s="255">
        <v>768</v>
      </c>
      <c r="R28" s="254">
        <v>28</v>
      </c>
    </row>
    <row r="29" spans="1:18" s="88" customFormat="1" ht="49.5" customHeight="1">
      <c r="A29" s="100"/>
      <c r="B29" s="101" t="s">
        <v>226</v>
      </c>
      <c r="C29" s="259" t="s">
        <v>628</v>
      </c>
      <c r="D29" s="102" t="s">
        <v>628</v>
      </c>
      <c r="E29" s="183" t="s">
        <v>628</v>
      </c>
      <c r="F29" s="183" t="s">
        <v>628</v>
      </c>
      <c r="G29" s="168"/>
      <c r="H29" s="168"/>
      <c r="I29" s="168"/>
      <c r="J29" s="180">
        <v>0</v>
      </c>
      <c r="K29" s="209"/>
      <c r="L29" s="209"/>
      <c r="M29" s="209"/>
      <c r="N29" s="179">
        <v>0</v>
      </c>
      <c r="O29" s="259"/>
      <c r="P29" s="274"/>
      <c r="Q29" s="255">
        <v>784</v>
      </c>
      <c r="R29" s="254">
        <v>29</v>
      </c>
    </row>
    <row r="30" spans="1:18" s="88" customFormat="1" ht="49.5" customHeight="1">
      <c r="A30" s="100"/>
      <c r="B30" s="101" t="s">
        <v>227</v>
      </c>
      <c r="C30" s="259" t="s">
        <v>628</v>
      </c>
      <c r="D30" s="102" t="s">
        <v>628</v>
      </c>
      <c r="E30" s="183" t="s">
        <v>628</v>
      </c>
      <c r="F30" s="183" t="s">
        <v>628</v>
      </c>
      <c r="G30" s="168"/>
      <c r="H30" s="168"/>
      <c r="I30" s="168"/>
      <c r="J30" s="180">
        <v>0</v>
      </c>
      <c r="K30" s="209"/>
      <c r="L30" s="209"/>
      <c r="M30" s="209"/>
      <c r="N30" s="179">
        <v>0</v>
      </c>
      <c r="O30" s="259"/>
      <c r="P30" s="274"/>
      <c r="Q30" s="255">
        <v>800</v>
      </c>
      <c r="R30" s="254">
        <v>30</v>
      </c>
    </row>
    <row r="31" spans="1:18" s="88" customFormat="1" ht="49.5" customHeight="1">
      <c r="A31" s="100"/>
      <c r="B31" s="101" t="s">
        <v>228</v>
      </c>
      <c r="C31" s="259" t="s">
        <v>628</v>
      </c>
      <c r="D31" s="102" t="s">
        <v>628</v>
      </c>
      <c r="E31" s="183" t="s">
        <v>628</v>
      </c>
      <c r="F31" s="183" t="s">
        <v>628</v>
      </c>
      <c r="G31" s="168"/>
      <c r="H31" s="168"/>
      <c r="I31" s="168"/>
      <c r="J31" s="180">
        <v>0</v>
      </c>
      <c r="K31" s="209"/>
      <c r="L31" s="209"/>
      <c r="M31" s="209"/>
      <c r="N31" s="179">
        <v>0</v>
      </c>
      <c r="O31" s="259"/>
      <c r="P31" s="274"/>
      <c r="Q31" s="255">
        <v>816</v>
      </c>
      <c r="R31" s="254">
        <v>31</v>
      </c>
    </row>
    <row r="32" spans="1:18" s="88" customFormat="1" ht="49.5" customHeight="1">
      <c r="A32" s="100"/>
      <c r="B32" s="101" t="s">
        <v>229</v>
      </c>
      <c r="C32" s="259" t="s">
        <v>628</v>
      </c>
      <c r="D32" s="102" t="s">
        <v>628</v>
      </c>
      <c r="E32" s="183" t="s">
        <v>628</v>
      </c>
      <c r="F32" s="183" t="s">
        <v>628</v>
      </c>
      <c r="G32" s="168"/>
      <c r="H32" s="168"/>
      <c r="I32" s="168"/>
      <c r="J32" s="180">
        <v>0</v>
      </c>
      <c r="K32" s="209"/>
      <c r="L32" s="209"/>
      <c r="M32" s="209"/>
      <c r="N32" s="179">
        <v>0</v>
      </c>
      <c r="O32" s="259"/>
      <c r="P32" s="274"/>
      <c r="Q32" s="255">
        <v>832</v>
      </c>
      <c r="R32" s="254">
        <v>32</v>
      </c>
    </row>
    <row r="33" spans="1:18" s="91" customFormat="1" ht="32.25" customHeight="1">
      <c r="A33" s="89"/>
      <c r="B33" s="89"/>
      <c r="C33" s="89"/>
      <c r="D33" s="90"/>
      <c r="E33" s="89"/>
      <c r="N33" s="92"/>
      <c r="O33" s="89"/>
      <c r="P33" s="89"/>
      <c r="Q33" s="255">
        <v>1075</v>
      </c>
      <c r="R33" s="254">
        <v>48</v>
      </c>
    </row>
    <row r="34" spans="1:18" s="91" customFormat="1" ht="32.25" customHeight="1">
      <c r="A34" s="456" t="s">
        <v>4</v>
      </c>
      <c r="B34" s="456"/>
      <c r="C34" s="456"/>
      <c r="D34" s="456"/>
      <c r="E34" s="93" t="s">
        <v>0</v>
      </c>
      <c r="F34" s="93" t="s">
        <v>1</v>
      </c>
      <c r="G34" s="457" t="s">
        <v>2</v>
      </c>
      <c r="H34" s="457"/>
      <c r="I34" s="457"/>
      <c r="J34" s="457"/>
      <c r="K34" s="457"/>
      <c r="L34" s="457"/>
      <c r="M34" s="457"/>
      <c r="N34" s="457" t="s">
        <v>3</v>
      </c>
      <c r="O34" s="457"/>
      <c r="P34" s="93"/>
      <c r="Q34" s="255">
        <v>1090</v>
      </c>
      <c r="R34" s="254">
        <v>49</v>
      </c>
    </row>
    <row r="35" spans="17:18" ht="12.75">
      <c r="Q35" s="255">
        <v>1105</v>
      </c>
      <c r="R35" s="254">
        <v>50</v>
      </c>
    </row>
    <row r="36" spans="17:18" ht="12.75">
      <c r="Q36" s="255">
        <v>1120</v>
      </c>
      <c r="R36" s="254">
        <v>51</v>
      </c>
    </row>
    <row r="37" spans="17:18" ht="12.75">
      <c r="Q37" s="256">
        <v>1135</v>
      </c>
      <c r="R37" s="93">
        <v>52</v>
      </c>
    </row>
    <row r="38" spans="17:18" ht="12.75">
      <c r="Q38" s="256">
        <v>1150</v>
      </c>
      <c r="R38" s="93">
        <v>53</v>
      </c>
    </row>
    <row r="39" spans="17:18" ht="12.75">
      <c r="Q39" s="256">
        <v>1165</v>
      </c>
      <c r="R39" s="93">
        <v>54</v>
      </c>
    </row>
    <row r="40" spans="17:18" ht="12.75">
      <c r="Q40" s="256">
        <v>1180</v>
      </c>
      <c r="R40" s="93">
        <v>55</v>
      </c>
    </row>
    <row r="41" spans="17:18" ht="12.75">
      <c r="Q41" s="256">
        <v>1195</v>
      </c>
      <c r="R41" s="93">
        <v>56</v>
      </c>
    </row>
    <row r="42" spans="17:18" ht="12.75">
      <c r="Q42" s="256">
        <v>1210</v>
      </c>
      <c r="R42" s="93">
        <v>57</v>
      </c>
    </row>
    <row r="43" spans="17:18" ht="12.75">
      <c r="Q43" s="256">
        <v>1225</v>
      </c>
      <c r="R43" s="93">
        <v>58</v>
      </c>
    </row>
    <row r="44" spans="17:18" ht="12.75">
      <c r="Q44" s="256">
        <v>1240</v>
      </c>
      <c r="R44" s="93">
        <v>59</v>
      </c>
    </row>
    <row r="45" spans="17:18" ht="12.75">
      <c r="Q45" s="256">
        <v>1255</v>
      </c>
      <c r="R45" s="93">
        <v>60</v>
      </c>
    </row>
    <row r="46" spans="17:18" ht="12.75">
      <c r="Q46" s="256">
        <v>1270</v>
      </c>
      <c r="R46" s="93">
        <v>61</v>
      </c>
    </row>
    <row r="47" spans="17:18" ht="12.75">
      <c r="Q47" s="256">
        <v>1285</v>
      </c>
      <c r="R47" s="93">
        <v>62</v>
      </c>
    </row>
    <row r="48" spans="17:18" ht="12.75">
      <c r="Q48" s="256">
        <v>1300</v>
      </c>
      <c r="R48" s="93">
        <v>63</v>
      </c>
    </row>
    <row r="49" spans="17:18" ht="12.75">
      <c r="Q49" s="256">
        <v>1315</v>
      </c>
      <c r="R49" s="93">
        <v>64</v>
      </c>
    </row>
    <row r="50" spans="17:18" ht="12.75">
      <c r="Q50" s="256">
        <v>1330</v>
      </c>
      <c r="R50" s="93">
        <v>65</v>
      </c>
    </row>
    <row r="51" spans="17:18" ht="12.75">
      <c r="Q51" s="256">
        <v>1345</v>
      </c>
      <c r="R51" s="93">
        <v>66</v>
      </c>
    </row>
    <row r="52" spans="17:18" ht="12.75">
      <c r="Q52" s="256">
        <v>1360</v>
      </c>
      <c r="R52" s="93">
        <v>67</v>
      </c>
    </row>
    <row r="53" spans="17:18" ht="12.75">
      <c r="Q53" s="256">
        <v>1375</v>
      </c>
      <c r="R53" s="93">
        <v>68</v>
      </c>
    </row>
    <row r="54" spans="17:18" ht="12.75">
      <c r="Q54" s="256">
        <v>1390</v>
      </c>
      <c r="R54" s="93">
        <v>69</v>
      </c>
    </row>
    <row r="55" spans="17:18" ht="12.75">
      <c r="Q55" s="256">
        <v>1405</v>
      </c>
      <c r="R55" s="93">
        <v>70</v>
      </c>
    </row>
    <row r="56" spans="17:18" ht="12.75">
      <c r="Q56" s="256">
        <v>1420</v>
      </c>
      <c r="R56" s="93">
        <v>71</v>
      </c>
    </row>
    <row r="57" spans="17:18" ht="12.75">
      <c r="Q57" s="256">
        <v>1435</v>
      </c>
      <c r="R57" s="93">
        <v>72</v>
      </c>
    </row>
    <row r="58" spans="17:18" ht="12.75">
      <c r="Q58" s="256">
        <v>1450</v>
      </c>
      <c r="R58" s="93">
        <v>73</v>
      </c>
    </row>
    <row r="59" spans="17:18" ht="12.75">
      <c r="Q59" s="256">
        <v>1465</v>
      </c>
      <c r="R59" s="93">
        <v>74</v>
      </c>
    </row>
    <row r="60" spans="17:18" ht="12.75">
      <c r="Q60" s="256">
        <v>1480</v>
      </c>
      <c r="R60" s="93">
        <v>75</v>
      </c>
    </row>
    <row r="61" spans="17:18" ht="12.75">
      <c r="Q61" s="256">
        <v>1495</v>
      </c>
      <c r="R61" s="93">
        <v>76</v>
      </c>
    </row>
    <row r="62" spans="17:18" ht="12.75">
      <c r="Q62" s="256">
        <v>1510</v>
      </c>
      <c r="R62" s="93">
        <v>77</v>
      </c>
    </row>
    <row r="63" spans="17:18" ht="12.75">
      <c r="Q63" s="256">
        <v>1525</v>
      </c>
      <c r="R63" s="93">
        <v>78</v>
      </c>
    </row>
    <row r="64" spans="17:18" ht="12.75">
      <c r="Q64" s="256">
        <v>1540</v>
      </c>
      <c r="R64" s="93">
        <v>79</v>
      </c>
    </row>
    <row r="65" spans="17:18" ht="12.75">
      <c r="Q65" s="256">
        <v>1555</v>
      </c>
      <c r="R65" s="93">
        <v>80</v>
      </c>
    </row>
    <row r="66" spans="17:18" ht="12.75">
      <c r="Q66" s="256">
        <v>1570</v>
      </c>
      <c r="R66" s="93">
        <v>81</v>
      </c>
    </row>
    <row r="67" spans="17:18" ht="12.75">
      <c r="Q67" s="256">
        <v>1585</v>
      </c>
      <c r="R67" s="93">
        <v>82</v>
      </c>
    </row>
    <row r="68" spans="17:18" ht="12.75">
      <c r="Q68" s="256">
        <v>1600</v>
      </c>
      <c r="R68" s="93">
        <v>83</v>
      </c>
    </row>
    <row r="69" spans="17:18" ht="12.75">
      <c r="Q69" s="256">
        <v>1615</v>
      </c>
      <c r="R69" s="93">
        <v>84</v>
      </c>
    </row>
    <row r="70" spans="17:18" ht="12.75">
      <c r="Q70" s="256">
        <v>1630</v>
      </c>
      <c r="R70" s="93">
        <v>85</v>
      </c>
    </row>
    <row r="71" spans="17:18" ht="12.75">
      <c r="Q71" s="256">
        <v>1645</v>
      </c>
      <c r="R71" s="93">
        <v>86</v>
      </c>
    </row>
    <row r="72" spans="17:18" ht="12.75">
      <c r="Q72" s="256">
        <v>1660</v>
      </c>
      <c r="R72" s="93">
        <v>87</v>
      </c>
    </row>
    <row r="73" spans="17:18" ht="12.75">
      <c r="Q73" s="256">
        <v>1675</v>
      </c>
      <c r="R73" s="93">
        <v>88</v>
      </c>
    </row>
    <row r="74" spans="17:18" ht="12.75">
      <c r="Q74" s="256">
        <v>1690</v>
      </c>
      <c r="R74" s="93">
        <v>89</v>
      </c>
    </row>
    <row r="75" spans="17:18" ht="12.75">
      <c r="Q75" s="256">
        <v>1705</v>
      </c>
      <c r="R75" s="93">
        <v>90</v>
      </c>
    </row>
    <row r="76" spans="17:18" ht="12.75">
      <c r="Q76" s="256">
        <v>1720</v>
      </c>
      <c r="R76" s="93">
        <v>91</v>
      </c>
    </row>
    <row r="77" spans="17:18" ht="12.75">
      <c r="Q77" s="256">
        <v>1735</v>
      </c>
      <c r="R77" s="93">
        <v>92</v>
      </c>
    </row>
    <row r="78" spans="17:18" ht="12.75">
      <c r="Q78" s="256">
        <v>1750</v>
      </c>
      <c r="R78" s="93">
        <v>93</v>
      </c>
    </row>
    <row r="79" spans="17:18" ht="12.75">
      <c r="Q79" s="255">
        <v>1765</v>
      </c>
      <c r="R79" s="254">
        <v>94</v>
      </c>
    </row>
    <row r="80" spans="17:18" ht="12.75">
      <c r="Q80" s="255">
        <v>1780</v>
      </c>
      <c r="R80" s="254">
        <v>95</v>
      </c>
    </row>
    <row r="81" spans="17:18" ht="12.75">
      <c r="Q81" s="255">
        <v>1794</v>
      </c>
      <c r="R81" s="254">
        <v>96</v>
      </c>
    </row>
    <row r="82" spans="17:18" ht="12.75">
      <c r="Q82" s="255">
        <v>1808</v>
      </c>
      <c r="R82" s="254">
        <v>97</v>
      </c>
    </row>
    <row r="83" spans="17:18" ht="12.75">
      <c r="Q83" s="255">
        <v>1822</v>
      </c>
      <c r="R83" s="254">
        <v>98</v>
      </c>
    </row>
    <row r="84" spans="17:18" ht="12.75">
      <c r="Q84" s="255">
        <v>1836</v>
      </c>
      <c r="R84" s="254">
        <v>99</v>
      </c>
    </row>
    <row r="85" spans="17:18" ht="12.75">
      <c r="Q85" s="255">
        <v>1850</v>
      </c>
      <c r="R85" s="254">
        <v>100</v>
      </c>
    </row>
  </sheetData>
  <sheetProtection/>
  <mergeCells count="24">
    <mergeCell ref="C6:C7"/>
    <mergeCell ref="D6:D7"/>
    <mergeCell ref="E6:E7"/>
    <mergeCell ref="D4:E4"/>
    <mergeCell ref="M4:O4"/>
    <mergeCell ref="K4:L4"/>
    <mergeCell ref="O6:O7"/>
    <mergeCell ref="P6:P7"/>
    <mergeCell ref="A34:D34"/>
    <mergeCell ref="G34:M34"/>
    <mergeCell ref="N34:O34"/>
    <mergeCell ref="N5:O5"/>
    <mergeCell ref="A6:A7"/>
    <mergeCell ref="B6:B7"/>
    <mergeCell ref="F6:F7"/>
    <mergeCell ref="G6:M6"/>
    <mergeCell ref="N6:N7"/>
    <mergeCell ref="A1:O1"/>
    <mergeCell ref="A2:P2"/>
    <mergeCell ref="A3:C3"/>
    <mergeCell ref="D3:E3"/>
    <mergeCell ref="G3:H3"/>
    <mergeCell ref="A4:C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5.xml><?xml version="1.0" encoding="utf-8"?>
<worksheet xmlns="http://schemas.openxmlformats.org/spreadsheetml/2006/main" xmlns:r="http://schemas.openxmlformats.org/officeDocument/2006/relationships">
  <sheetPr>
    <tabColor rgb="FF00B0F0"/>
  </sheetPr>
  <dimension ref="A1:AC27"/>
  <sheetViews>
    <sheetView tabSelected="1" view="pageBreakPreview" zoomScale="50" zoomScaleSheetLayoutView="50" zoomScalePageLayoutView="0" workbookViewId="0" topLeftCell="A1">
      <selection activeCell="A6" sqref="A6:A7"/>
    </sheetView>
  </sheetViews>
  <sheetFormatPr defaultColWidth="9.140625" defaultRowHeight="12.75"/>
  <cols>
    <col min="2" max="2" width="63.0039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5" width="14.8515625" style="0" customWidth="1"/>
    <col min="16" max="16" width="8.7109375" style="0" customWidth="1"/>
    <col min="17" max="17" width="14.57421875" style="0" customWidth="1"/>
    <col min="18" max="18" width="9.7109375" style="0" customWidth="1"/>
    <col min="19" max="19" width="14.57421875" style="0" customWidth="1"/>
    <col min="20" max="20" width="11.140625" style="0" customWidth="1"/>
    <col min="21" max="21" width="12.57421875" style="0" customWidth="1"/>
    <col min="23" max="23" width="15.7109375" style="0" customWidth="1"/>
    <col min="24" max="24" width="14.57421875" style="0" customWidth="1"/>
    <col min="25" max="25" width="16.00390625" style="0" customWidth="1"/>
  </cols>
  <sheetData>
    <row r="1" spans="1:25" ht="57.75" customHeight="1">
      <c r="A1" s="498" t="s">
        <v>278</v>
      </c>
      <c r="B1" s="498"/>
      <c r="C1" s="498"/>
      <c r="D1" s="498"/>
      <c r="E1" s="498"/>
      <c r="F1" s="498"/>
      <c r="G1" s="498"/>
      <c r="H1" s="498"/>
      <c r="I1" s="498"/>
      <c r="J1" s="498"/>
      <c r="K1" s="498"/>
      <c r="L1" s="498"/>
      <c r="M1" s="498"/>
      <c r="N1" s="498"/>
      <c r="O1" s="498"/>
      <c r="P1" s="498"/>
      <c r="Q1" s="498"/>
      <c r="R1" s="498"/>
      <c r="S1" s="498"/>
      <c r="T1" s="498"/>
      <c r="U1" s="498"/>
      <c r="V1" s="498"/>
      <c r="W1" s="498"/>
      <c r="X1" s="498"/>
      <c r="Y1" s="498"/>
    </row>
    <row r="2" spans="1:25" s="339" customFormat="1" ht="42.75" customHeight="1">
      <c r="A2" s="499" t="s">
        <v>283</v>
      </c>
      <c r="B2" s="499"/>
      <c r="C2" s="499"/>
      <c r="D2" s="499"/>
      <c r="E2" s="499"/>
      <c r="F2" s="499"/>
      <c r="G2" s="499"/>
      <c r="H2" s="499"/>
      <c r="I2" s="499"/>
      <c r="J2" s="499"/>
      <c r="K2" s="499"/>
      <c r="L2" s="499"/>
      <c r="M2" s="499"/>
      <c r="N2" s="499"/>
      <c r="O2" s="499"/>
      <c r="P2" s="499"/>
      <c r="Q2" s="499"/>
      <c r="R2" s="499"/>
      <c r="S2" s="499"/>
      <c r="T2" s="499"/>
      <c r="U2" s="499"/>
      <c r="V2" s="499"/>
      <c r="W2" s="499"/>
      <c r="X2" s="499"/>
      <c r="Y2" s="499"/>
    </row>
    <row r="3" spans="1:25" s="340" customFormat="1" ht="29.25" customHeight="1">
      <c r="A3" s="491" t="s">
        <v>174</v>
      </c>
      <c r="B3" s="491"/>
      <c r="C3" s="491"/>
      <c r="D3" s="491"/>
      <c r="E3" s="491"/>
      <c r="F3" s="491"/>
      <c r="G3" s="491"/>
      <c r="H3" s="491"/>
      <c r="I3" s="491"/>
      <c r="J3" s="491"/>
      <c r="K3" s="491"/>
      <c r="L3" s="491"/>
      <c r="M3" s="491"/>
      <c r="N3" s="491"/>
      <c r="O3" s="491"/>
      <c r="P3" s="491"/>
      <c r="Q3" s="491"/>
      <c r="R3" s="491"/>
      <c r="S3" s="491"/>
      <c r="T3" s="491"/>
      <c r="U3" s="491"/>
      <c r="V3" s="491"/>
      <c r="W3" s="491"/>
      <c r="X3" s="491"/>
      <c r="Y3" s="491"/>
    </row>
    <row r="4" spans="1:25" s="340" customFormat="1" ht="29.25" customHeight="1">
      <c r="A4" s="491" t="s">
        <v>590</v>
      </c>
      <c r="B4" s="491"/>
      <c r="C4" s="491"/>
      <c r="D4" s="491"/>
      <c r="E4" s="491"/>
      <c r="F4" s="491"/>
      <c r="G4" s="491"/>
      <c r="H4" s="491"/>
      <c r="I4" s="491"/>
      <c r="J4" s="491"/>
      <c r="K4" s="491"/>
      <c r="L4" s="491"/>
      <c r="M4" s="491"/>
      <c r="N4" s="491"/>
      <c r="O4" s="491"/>
      <c r="P4" s="491"/>
      <c r="Q4" s="491"/>
      <c r="R4" s="491"/>
      <c r="S4" s="491"/>
      <c r="T4" s="491"/>
      <c r="U4" s="491"/>
      <c r="V4" s="491"/>
      <c r="W4" s="491"/>
      <c r="X4" s="491"/>
      <c r="Y4" s="491"/>
    </row>
    <row r="5" spans="1:25" ht="23.25" customHeight="1">
      <c r="A5" s="333"/>
      <c r="B5" s="333"/>
      <c r="C5" s="333"/>
      <c r="D5" s="333"/>
      <c r="E5" s="333"/>
      <c r="F5" s="333"/>
      <c r="G5" s="333"/>
      <c r="H5" s="333"/>
      <c r="I5" s="333"/>
      <c r="J5" s="333"/>
      <c r="K5" s="333"/>
      <c r="L5" s="333"/>
      <c r="M5" s="333"/>
      <c r="N5" s="333"/>
      <c r="O5" s="333"/>
      <c r="P5" s="333"/>
      <c r="Q5" s="333"/>
      <c r="R5" s="492">
        <v>41510.89464918982</v>
      </c>
      <c r="S5" s="492"/>
      <c r="T5" s="492"/>
      <c r="U5" s="492"/>
      <c r="V5" s="492"/>
      <c r="W5" s="492"/>
      <c r="X5" s="492"/>
      <c r="Y5" s="492"/>
    </row>
    <row r="6" spans="1:29" ht="36.75" customHeight="1">
      <c r="A6" s="501" t="s">
        <v>135</v>
      </c>
      <c r="B6" s="501" t="s">
        <v>279</v>
      </c>
      <c r="C6" s="493" t="s">
        <v>130</v>
      </c>
      <c r="D6" s="493"/>
      <c r="E6" s="494" t="s">
        <v>176</v>
      </c>
      <c r="F6" s="495"/>
      <c r="G6" s="493" t="s">
        <v>132</v>
      </c>
      <c r="H6" s="493"/>
      <c r="I6" s="494" t="s">
        <v>134</v>
      </c>
      <c r="J6" s="495"/>
      <c r="K6" s="493" t="s">
        <v>146</v>
      </c>
      <c r="L6" s="493"/>
      <c r="M6" s="494" t="s">
        <v>145</v>
      </c>
      <c r="N6" s="495"/>
      <c r="O6" s="502" t="s">
        <v>256</v>
      </c>
      <c r="P6" s="503"/>
      <c r="Q6" s="494" t="s">
        <v>252</v>
      </c>
      <c r="R6" s="495"/>
      <c r="S6" s="493" t="s">
        <v>247</v>
      </c>
      <c r="T6" s="493"/>
      <c r="U6" s="494" t="s">
        <v>248</v>
      </c>
      <c r="V6" s="495"/>
      <c r="W6" s="500" t="s">
        <v>136</v>
      </c>
      <c r="X6" s="237"/>
      <c r="Y6" s="238"/>
      <c r="Z6" s="238"/>
      <c r="AA6" s="238"/>
      <c r="AB6" s="238"/>
      <c r="AC6" s="238"/>
    </row>
    <row r="7" spans="1:29" ht="27" customHeight="1">
      <c r="A7" s="501"/>
      <c r="B7" s="501"/>
      <c r="C7" s="341" t="s">
        <v>26</v>
      </c>
      <c r="D7" s="342" t="s">
        <v>100</v>
      </c>
      <c r="E7" s="341" t="s">
        <v>26</v>
      </c>
      <c r="F7" s="342" t="s">
        <v>100</v>
      </c>
      <c r="G7" s="341" t="s">
        <v>26</v>
      </c>
      <c r="H7" s="342" t="s">
        <v>100</v>
      </c>
      <c r="I7" s="341" t="s">
        <v>26</v>
      </c>
      <c r="J7" s="342" t="s">
        <v>100</v>
      </c>
      <c r="K7" s="341" t="s">
        <v>26</v>
      </c>
      <c r="L7" s="342" t="s">
        <v>100</v>
      </c>
      <c r="M7" s="341" t="s">
        <v>26</v>
      </c>
      <c r="N7" s="342" t="s">
        <v>100</v>
      </c>
      <c r="O7" s="341" t="s">
        <v>26</v>
      </c>
      <c r="P7" s="342" t="s">
        <v>100</v>
      </c>
      <c r="Q7" s="341" t="s">
        <v>26</v>
      </c>
      <c r="R7" s="342" t="s">
        <v>100</v>
      </c>
      <c r="S7" s="341" t="s">
        <v>26</v>
      </c>
      <c r="T7" s="342" t="s">
        <v>100</v>
      </c>
      <c r="U7" s="341" t="s">
        <v>26</v>
      </c>
      <c r="V7" s="342" t="s">
        <v>100</v>
      </c>
      <c r="W7" s="500"/>
      <c r="X7" s="237"/>
      <c r="Y7" s="238"/>
      <c r="Z7" s="238"/>
      <c r="AA7" s="238"/>
      <c r="AB7" s="238"/>
      <c r="AC7" s="238"/>
    </row>
    <row r="8" spans="1:29" ht="49.5" customHeight="1">
      <c r="A8" s="204">
        <v>1</v>
      </c>
      <c r="B8" s="208" t="s">
        <v>371</v>
      </c>
      <c r="C8" s="205">
        <v>1026</v>
      </c>
      <c r="D8" s="260">
        <v>7</v>
      </c>
      <c r="E8" s="362">
        <v>4742</v>
      </c>
      <c r="F8" s="261">
        <v>8</v>
      </c>
      <c r="G8" s="239">
        <v>190</v>
      </c>
      <c r="H8" s="262">
        <v>5</v>
      </c>
      <c r="I8" s="206">
        <v>762</v>
      </c>
      <c r="J8" s="261">
        <v>7</v>
      </c>
      <c r="K8" s="240">
        <v>1639</v>
      </c>
      <c r="L8" s="260">
        <v>7</v>
      </c>
      <c r="M8" s="236">
        <v>34858</v>
      </c>
      <c r="N8" s="263">
        <v>7</v>
      </c>
      <c r="O8" s="205">
        <v>1462</v>
      </c>
      <c r="P8" s="260">
        <v>7</v>
      </c>
      <c r="Q8" s="236">
        <v>143825</v>
      </c>
      <c r="R8" s="263">
        <v>7</v>
      </c>
      <c r="S8" s="240">
        <v>7061</v>
      </c>
      <c r="T8" s="260">
        <v>8</v>
      </c>
      <c r="U8" s="362">
        <v>4015</v>
      </c>
      <c r="V8" s="261">
        <v>8</v>
      </c>
      <c r="W8" s="361">
        <v>71</v>
      </c>
      <c r="X8" s="237"/>
      <c r="Y8" s="238"/>
      <c r="Z8" s="238"/>
      <c r="AA8" s="238"/>
      <c r="AB8" s="238"/>
      <c r="AC8" s="238"/>
    </row>
    <row r="9" spans="1:29" ht="49.5" customHeight="1">
      <c r="A9" s="204">
        <v>2</v>
      </c>
      <c r="B9" s="208" t="s">
        <v>416</v>
      </c>
      <c r="C9" s="205">
        <v>1088</v>
      </c>
      <c r="D9" s="260">
        <v>6</v>
      </c>
      <c r="E9" s="362">
        <v>4762</v>
      </c>
      <c r="F9" s="261">
        <v>7</v>
      </c>
      <c r="G9" s="239">
        <v>215</v>
      </c>
      <c r="H9" s="262">
        <v>8</v>
      </c>
      <c r="I9" s="206">
        <v>734</v>
      </c>
      <c r="J9" s="261">
        <v>6</v>
      </c>
      <c r="K9" s="240">
        <v>1421</v>
      </c>
      <c r="L9" s="260">
        <v>4</v>
      </c>
      <c r="M9" s="236">
        <v>35095</v>
      </c>
      <c r="N9" s="263">
        <v>5</v>
      </c>
      <c r="O9" s="205">
        <v>1461</v>
      </c>
      <c r="P9" s="260">
        <v>8</v>
      </c>
      <c r="Q9" s="236">
        <v>144167</v>
      </c>
      <c r="R9" s="263">
        <v>6</v>
      </c>
      <c r="S9" s="240">
        <v>6522</v>
      </c>
      <c r="T9" s="260">
        <v>7</v>
      </c>
      <c r="U9" s="362">
        <v>4219</v>
      </c>
      <c r="V9" s="261">
        <v>6</v>
      </c>
      <c r="W9" s="361">
        <v>63</v>
      </c>
      <c r="X9" s="237"/>
      <c r="Y9" s="238"/>
      <c r="Z9" s="238"/>
      <c r="AA9" s="238"/>
      <c r="AB9" s="238"/>
      <c r="AC9" s="238"/>
    </row>
    <row r="10" spans="1:29" ht="49.5" customHeight="1">
      <c r="A10" s="204">
        <v>3</v>
      </c>
      <c r="B10" s="208" t="s">
        <v>356</v>
      </c>
      <c r="C10" s="205">
        <v>1004</v>
      </c>
      <c r="D10" s="260">
        <v>8</v>
      </c>
      <c r="E10" s="362">
        <v>4815</v>
      </c>
      <c r="F10" s="261">
        <v>5</v>
      </c>
      <c r="G10" s="239">
        <v>212</v>
      </c>
      <c r="H10" s="262">
        <v>7</v>
      </c>
      <c r="I10" s="206">
        <v>780</v>
      </c>
      <c r="J10" s="261">
        <v>8</v>
      </c>
      <c r="K10" s="240">
        <v>1917</v>
      </c>
      <c r="L10" s="260">
        <v>8</v>
      </c>
      <c r="M10" s="236">
        <v>34379</v>
      </c>
      <c r="N10" s="263">
        <v>8</v>
      </c>
      <c r="O10" s="205">
        <v>1550</v>
      </c>
      <c r="P10" s="260">
        <v>3</v>
      </c>
      <c r="Q10" s="236">
        <v>135082</v>
      </c>
      <c r="R10" s="263">
        <v>8</v>
      </c>
      <c r="S10" s="240">
        <v>6005</v>
      </c>
      <c r="T10" s="260">
        <v>6</v>
      </c>
      <c r="U10" s="362" t="s">
        <v>653</v>
      </c>
      <c r="V10" s="261">
        <v>0</v>
      </c>
      <c r="W10" s="361">
        <v>61</v>
      </c>
      <c r="X10" s="237"/>
      <c r="Y10" s="238"/>
      <c r="Z10" s="238"/>
      <c r="AA10" s="238"/>
      <c r="AB10" s="238"/>
      <c r="AC10" s="238"/>
    </row>
    <row r="11" spans="1:29" ht="49.5" customHeight="1">
      <c r="A11" s="204">
        <v>4</v>
      </c>
      <c r="B11" s="208" t="s">
        <v>307</v>
      </c>
      <c r="C11" s="205">
        <v>1134</v>
      </c>
      <c r="D11" s="260">
        <v>2</v>
      </c>
      <c r="E11" s="362">
        <v>5078</v>
      </c>
      <c r="F11" s="261">
        <v>3</v>
      </c>
      <c r="G11" s="239">
        <v>200</v>
      </c>
      <c r="H11" s="262">
        <v>6</v>
      </c>
      <c r="I11" s="206">
        <v>678</v>
      </c>
      <c r="J11" s="261">
        <v>2</v>
      </c>
      <c r="K11" s="240">
        <v>1607</v>
      </c>
      <c r="L11" s="260">
        <v>6</v>
      </c>
      <c r="M11" s="236">
        <v>35669</v>
      </c>
      <c r="N11" s="263">
        <v>4</v>
      </c>
      <c r="O11" s="205">
        <v>1503</v>
      </c>
      <c r="P11" s="260">
        <v>6</v>
      </c>
      <c r="Q11" s="236">
        <v>150952</v>
      </c>
      <c r="R11" s="263">
        <v>5</v>
      </c>
      <c r="S11" s="240">
        <v>5283</v>
      </c>
      <c r="T11" s="260">
        <v>4</v>
      </c>
      <c r="U11" s="362">
        <v>4350</v>
      </c>
      <c r="V11" s="261">
        <v>3</v>
      </c>
      <c r="W11" s="361">
        <v>41</v>
      </c>
      <c r="X11" s="237"/>
      <c r="Y11" s="238"/>
      <c r="Z11" s="238"/>
      <c r="AA11" s="238"/>
      <c r="AB11" s="238"/>
      <c r="AC11" s="238"/>
    </row>
    <row r="12" spans="1:29" ht="49.5" customHeight="1">
      <c r="A12" s="204">
        <v>5</v>
      </c>
      <c r="B12" s="208" t="s">
        <v>402</v>
      </c>
      <c r="C12" s="205">
        <v>1105</v>
      </c>
      <c r="D12" s="260">
        <v>4</v>
      </c>
      <c r="E12" s="362">
        <v>5233</v>
      </c>
      <c r="F12" s="261">
        <v>2</v>
      </c>
      <c r="G12" s="239">
        <v>190</v>
      </c>
      <c r="H12" s="262">
        <v>4</v>
      </c>
      <c r="I12" s="206">
        <v>712</v>
      </c>
      <c r="J12" s="261">
        <v>5</v>
      </c>
      <c r="K12" s="240">
        <v>1528</v>
      </c>
      <c r="L12" s="260">
        <v>5</v>
      </c>
      <c r="M12" s="236">
        <v>41147</v>
      </c>
      <c r="N12" s="263">
        <v>1</v>
      </c>
      <c r="O12" s="205">
        <v>1800</v>
      </c>
      <c r="P12" s="260">
        <v>2</v>
      </c>
      <c r="Q12" s="236">
        <v>153744</v>
      </c>
      <c r="R12" s="263">
        <v>3</v>
      </c>
      <c r="S12" s="240">
        <v>5596</v>
      </c>
      <c r="T12" s="260">
        <v>5</v>
      </c>
      <c r="U12" s="362">
        <v>4338</v>
      </c>
      <c r="V12" s="261">
        <v>4</v>
      </c>
      <c r="W12" s="361">
        <v>35</v>
      </c>
      <c r="X12" s="237"/>
      <c r="Y12" s="238"/>
      <c r="Z12" s="238"/>
      <c r="AA12" s="238"/>
      <c r="AB12" s="238"/>
      <c r="AC12" s="238"/>
    </row>
    <row r="13" spans="1:29" ht="49.5" customHeight="1">
      <c r="A13" s="204">
        <v>6</v>
      </c>
      <c r="B13" s="208" t="s">
        <v>387</v>
      </c>
      <c r="C13" s="205">
        <v>1089</v>
      </c>
      <c r="D13" s="260">
        <v>5</v>
      </c>
      <c r="E13" s="362">
        <v>4772</v>
      </c>
      <c r="F13" s="261">
        <v>6</v>
      </c>
      <c r="G13" s="239">
        <v>175</v>
      </c>
      <c r="H13" s="262">
        <v>1</v>
      </c>
      <c r="I13" s="206">
        <v>711</v>
      </c>
      <c r="J13" s="261">
        <v>4</v>
      </c>
      <c r="K13" s="240">
        <v>1387</v>
      </c>
      <c r="L13" s="260">
        <v>3</v>
      </c>
      <c r="M13" s="236">
        <v>40804</v>
      </c>
      <c r="N13" s="263">
        <v>2</v>
      </c>
      <c r="O13" s="205">
        <v>2186</v>
      </c>
      <c r="P13" s="260">
        <v>1</v>
      </c>
      <c r="Q13" s="236">
        <v>160592</v>
      </c>
      <c r="R13" s="263">
        <v>2</v>
      </c>
      <c r="S13" s="240">
        <v>4956</v>
      </c>
      <c r="T13" s="260">
        <v>3</v>
      </c>
      <c r="U13" s="362">
        <v>4205</v>
      </c>
      <c r="V13" s="261">
        <v>7</v>
      </c>
      <c r="W13" s="361">
        <v>34</v>
      </c>
      <c r="X13" s="237"/>
      <c r="Y13" s="238"/>
      <c r="Z13" s="238"/>
      <c r="AA13" s="238"/>
      <c r="AB13" s="238"/>
      <c r="AC13" s="238"/>
    </row>
    <row r="14" spans="1:29" ht="49.5" customHeight="1">
      <c r="A14" s="204">
        <v>7</v>
      </c>
      <c r="B14" s="208" t="s">
        <v>433</v>
      </c>
      <c r="C14" s="205">
        <v>1122</v>
      </c>
      <c r="D14" s="260">
        <v>3</v>
      </c>
      <c r="E14" s="362">
        <v>4930</v>
      </c>
      <c r="F14" s="261">
        <v>4</v>
      </c>
      <c r="G14" s="239">
        <v>185</v>
      </c>
      <c r="H14" s="262">
        <v>3</v>
      </c>
      <c r="I14" s="206">
        <v>613</v>
      </c>
      <c r="J14" s="261">
        <v>1</v>
      </c>
      <c r="K14" s="240">
        <v>1313</v>
      </c>
      <c r="L14" s="260">
        <v>2</v>
      </c>
      <c r="M14" s="236">
        <v>40303</v>
      </c>
      <c r="N14" s="263">
        <v>3</v>
      </c>
      <c r="O14" s="205">
        <v>1546</v>
      </c>
      <c r="P14" s="260">
        <v>4</v>
      </c>
      <c r="Q14" s="236">
        <v>170467</v>
      </c>
      <c r="R14" s="263">
        <v>1</v>
      </c>
      <c r="S14" s="240">
        <v>4391</v>
      </c>
      <c r="T14" s="260">
        <v>1</v>
      </c>
      <c r="U14" s="362">
        <v>4284</v>
      </c>
      <c r="V14" s="261">
        <v>5</v>
      </c>
      <c r="W14" s="361">
        <v>27</v>
      </c>
      <c r="X14" s="237"/>
      <c r="Y14" s="238"/>
      <c r="Z14" s="238"/>
      <c r="AA14" s="238"/>
      <c r="AB14" s="238"/>
      <c r="AC14" s="238"/>
    </row>
    <row r="15" spans="1:29" ht="49.5" customHeight="1">
      <c r="A15" s="204">
        <v>8</v>
      </c>
      <c r="B15" s="208" t="s">
        <v>339</v>
      </c>
      <c r="C15" s="205" t="s">
        <v>618</v>
      </c>
      <c r="D15" s="260">
        <v>0</v>
      </c>
      <c r="E15" s="362">
        <v>5532</v>
      </c>
      <c r="F15" s="261">
        <v>1</v>
      </c>
      <c r="G15" s="239">
        <v>185</v>
      </c>
      <c r="H15" s="262">
        <v>2</v>
      </c>
      <c r="I15" s="206">
        <v>703</v>
      </c>
      <c r="J15" s="261">
        <v>3</v>
      </c>
      <c r="K15" s="240">
        <v>1189</v>
      </c>
      <c r="L15" s="260">
        <v>1</v>
      </c>
      <c r="M15" s="236">
        <v>35031</v>
      </c>
      <c r="N15" s="263">
        <v>6</v>
      </c>
      <c r="O15" s="205">
        <v>1541</v>
      </c>
      <c r="P15" s="260">
        <v>5</v>
      </c>
      <c r="Q15" s="236">
        <v>152302</v>
      </c>
      <c r="R15" s="263">
        <v>4</v>
      </c>
      <c r="S15" s="240">
        <v>4775</v>
      </c>
      <c r="T15" s="260">
        <v>2</v>
      </c>
      <c r="U15" s="362">
        <v>4360</v>
      </c>
      <c r="V15" s="261">
        <v>2</v>
      </c>
      <c r="W15" s="361">
        <v>26</v>
      </c>
      <c r="X15" s="237"/>
      <c r="Y15" s="238"/>
      <c r="Z15" s="238"/>
      <c r="AA15" s="238"/>
      <c r="AB15" s="238"/>
      <c r="AC15" s="238"/>
    </row>
    <row r="16" spans="1:25" ht="30" customHeight="1">
      <c r="A16" s="496" t="s">
        <v>175</v>
      </c>
      <c r="B16" s="496"/>
      <c r="C16" s="496"/>
      <c r="D16" s="496"/>
      <c r="E16" s="496"/>
      <c r="F16" s="496"/>
      <c r="G16" s="496"/>
      <c r="H16" s="496"/>
      <c r="I16" s="496"/>
      <c r="J16" s="496"/>
      <c r="K16" s="496"/>
      <c r="L16" s="496"/>
      <c r="M16" s="496"/>
      <c r="N16" s="496"/>
      <c r="O16" s="496"/>
      <c r="P16" s="496"/>
      <c r="Q16" s="496"/>
      <c r="R16" s="496"/>
      <c r="S16" s="496"/>
      <c r="T16" s="496"/>
      <c r="U16" s="496"/>
      <c r="V16" s="496"/>
      <c r="W16" s="496"/>
      <c r="X16" s="496"/>
      <c r="Y16" s="496"/>
    </row>
    <row r="17" spans="1:25" ht="24" customHeight="1">
      <c r="A17" s="497" t="s">
        <v>590</v>
      </c>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row>
    <row r="18" spans="1:29" ht="36.75" customHeight="1">
      <c r="A18" s="501" t="s">
        <v>135</v>
      </c>
      <c r="B18" s="501" t="s">
        <v>279</v>
      </c>
      <c r="C18" s="493" t="s">
        <v>183</v>
      </c>
      <c r="D18" s="493"/>
      <c r="E18" s="494" t="s">
        <v>250</v>
      </c>
      <c r="F18" s="495"/>
      <c r="G18" s="493" t="s">
        <v>177</v>
      </c>
      <c r="H18" s="493"/>
      <c r="I18" s="494" t="s">
        <v>172</v>
      </c>
      <c r="J18" s="495"/>
      <c r="K18" s="493" t="s">
        <v>173</v>
      </c>
      <c r="L18" s="493"/>
      <c r="M18" s="494" t="s">
        <v>133</v>
      </c>
      <c r="N18" s="495"/>
      <c r="O18" s="493" t="s">
        <v>182</v>
      </c>
      <c r="P18" s="493"/>
      <c r="Q18" s="494" t="s">
        <v>251</v>
      </c>
      <c r="R18" s="495"/>
      <c r="S18" s="493" t="s">
        <v>253</v>
      </c>
      <c r="T18" s="493"/>
      <c r="U18" s="494" t="s">
        <v>249</v>
      </c>
      <c r="V18" s="495"/>
      <c r="W18" s="500" t="s">
        <v>136</v>
      </c>
      <c r="X18" s="500" t="s">
        <v>137</v>
      </c>
      <c r="Y18" s="500" t="s">
        <v>138</v>
      </c>
      <c r="Z18" s="238"/>
      <c r="AA18" s="238"/>
      <c r="AB18" s="238"/>
      <c r="AC18" s="238"/>
    </row>
    <row r="19" spans="1:29" ht="27" customHeight="1">
      <c r="A19" s="501"/>
      <c r="B19" s="501"/>
      <c r="C19" s="341" t="s">
        <v>26</v>
      </c>
      <c r="D19" s="342" t="s">
        <v>100</v>
      </c>
      <c r="E19" s="341" t="s">
        <v>26</v>
      </c>
      <c r="F19" s="342" t="s">
        <v>100</v>
      </c>
      <c r="G19" s="341" t="s">
        <v>26</v>
      </c>
      <c r="H19" s="342" t="s">
        <v>100</v>
      </c>
      <c r="I19" s="341" t="s">
        <v>26</v>
      </c>
      <c r="J19" s="342" t="s">
        <v>100</v>
      </c>
      <c r="K19" s="341" t="s">
        <v>26</v>
      </c>
      <c r="L19" s="342" t="s">
        <v>100</v>
      </c>
      <c r="M19" s="341" t="s">
        <v>26</v>
      </c>
      <c r="N19" s="342" t="s">
        <v>100</v>
      </c>
      <c r="O19" s="341" t="s">
        <v>26</v>
      </c>
      <c r="P19" s="342" t="s">
        <v>100</v>
      </c>
      <c r="Q19" s="341" t="s">
        <v>26</v>
      </c>
      <c r="R19" s="342" t="s">
        <v>100</v>
      </c>
      <c r="S19" s="341" t="s">
        <v>26</v>
      </c>
      <c r="T19" s="342" t="s">
        <v>100</v>
      </c>
      <c r="U19" s="341" t="s">
        <v>26</v>
      </c>
      <c r="V19" s="342" t="s">
        <v>100</v>
      </c>
      <c r="W19" s="500"/>
      <c r="X19" s="500"/>
      <c r="Y19" s="500"/>
      <c r="Z19" s="238"/>
      <c r="AA19" s="238"/>
      <c r="AB19" s="238"/>
      <c r="AC19" s="238"/>
    </row>
    <row r="20" spans="1:25" ht="51" customHeight="1">
      <c r="A20" s="204">
        <v>1</v>
      </c>
      <c r="B20" s="208"/>
      <c r="C20" s="205" t="s">
        <v>628</v>
      </c>
      <c r="D20" s="260" t="s">
        <v>628</v>
      </c>
      <c r="E20" s="236" t="s">
        <v>628</v>
      </c>
      <c r="F20" s="261" t="s">
        <v>628</v>
      </c>
      <c r="G20" s="239" t="s">
        <v>628</v>
      </c>
      <c r="H20" s="262" t="s">
        <v>628</v>
      </c>
      <c r="I20" s="206" t="s">
        <v>628</v>
      </c>
      <c r="J20" s="261" t="s">
        <v>628</v>
      </c>
      <c r="K20" s="240" t="s">
        <v>628</v>
      </c>
      <c r="L20" s="260" t="s">
        <v>628</v>
      </c>
      <c r="M20" s="236" t="s">
        <v>628</v>
      </c>
      <c r="N20" s="261" t="s">
        <v>628</v>
      </c>
      <c r="O20" s="239" t="s">
        <v>628</v>
      </c>
      <c r="P20" s="262" t="s">
        <v>628</v>
      </c>
      <c r="Q20" s="236" t="s">
        <v>628</v>
      </c>
      <c r="R20" s="261" t="s">
        <v>628</v>
      </c>
      <c r="S20" s="316" t="s">
        <v>628</v>
      </c>
      <c r="T20" s="260" t="s">
        <v>628</v>
      </c>
      <c r="U20" s="236" t="s">
        <v>628</v>
      </c>
      <c r="V20" s="261" t="s">
        <v>628</v>
      </c>
      <c r="W20" s="264"/>
      <c r="X20" s="264">
        <v>0</v>
      </c>
      <c r="Y20" s="265">
        <v>0</v>
      </c>
    </row>
    <row r="21" spans="1:25" ht="51" customHeight="1">
      <c r="A21" s="204">
        <v>2</v>
      </c>
      <c r="B21" s="208"/>
      <c r="C21" s="205" t="s">
        <v>628</v>
      </c>
      <c r="D21" s="260" t="s">
        <v>628</v>
      </c>
      <c r="E21" s="236" t="s">
        <v>628</v>
      </c>
      <c r="F21" s="261" t="s">
        <v>628</v>
      </c>
      <c r="G21" s="239" t="s">
        <v>628</v>
      </c>
      <c r="H21" s="262" t="s">
        <v>628</v>
      </c>
      <c r="I21" s="206" t="s">
        <v>628</v>
      </c>
      <c r="J21" s="261" t="s">
        <v>628</v>
      </c>
      <c r="K21" s="240" t="s">
        <v>628</v>
      </c>
      <c r="L21" s="260" t="s">
        <v>628</v>
      </c>
      <c r="M21" s="236" t="s">
        <v>628</v>
      </c>
      <c r="N21" s="261" t="s">
        <v>628</v>
      </c>
      <c r="O21" s="239" t="s">
        <v>628</v>
      </c>
      <c r="P21" s="262" t="s">
        <v>628</v>
      </c>
      <c r="Q21" s="236" t="s">
        <v>628</v>
      </c>
      <c r="R21" s="261" t="s">
        <v>628</v>
      </c>
      <c r="S21" s="316" t="s">
        <v>628</v>
      </c>
      <c r="T21" s="260" t="s">
        <v>628</v>
      </c>
      <c r="U21" s="236" t="s">
        <v>628</v>
      </c>
      <c r="V21" s="261" t="s">
        <v>628</v>
      </c>
      <c r="W21" s="264"/>
      <c r="X21" s="264">
        <v>0</v>
      </c>
      <c r="Y21" s="265">
        <v>0</v>
      </c>
    </row>
    <row r="22" spans="1:25" ht="51" customHeight="1">
      <c r="A22" s="204">
        <v>3</v>
      </c>
      <c r="B22" s="208"/>
      <c r="C22" s="205" t="s">
        <v>628</v>
      </c>
      <c r="D22" s="260" t="s">
        <v>628</v>
      </c>
      <c r="E22" s="236" t="s">
        <v>628</v>
      </c>
      <c r="F22" s="261" t="s">
        <v>628</v>
      </c>
      <c r="G22" s="239" t="s">
        <v>628</v>
      </c>
      <c r="H22" s="262" t="s">
        <v>628</v>
      </c>
      <c r="I22" s="206" t="s">
        <v>628</v>
      </c>
      <c r="J22" s="261" t="s">
        <v>628</v>
      </c>
      <c r="K22" s="240" t="s">
        <v>628</v>
      </c>
      <c r="L22" s="260" t="s">
        <v>628</v>
      </c>
      <c r="M22" s="236" t="s">
        <v>628</v>
      </c>
      <c r="N22" s="261" t="s">
        <v>628</v>
      </c>
      <c r="O22" s="239" t="s">
        <v>628</v>
      </c>
      <c r="P22" s="262" t="s">
        <v>628</v>
      </c>
      <c r="Q22" s="236" t="s">
        <v>628</v>
      </c>
      <c r="R22" s="261" t="s">
        <v>628</v>
      </c>
      <c r="S22" s="316" t="s">
        <v>628</v>
      </c>
      <c r="T22" s="260" t="s">
        <v>628</v>
      </c>
      <c r="U22" s="236" t="s">
        <v>628</v>
      </c>
      <c r="V22" s="261" t="s">
        <v>628</v>
      </c>
      <c r="W22" s="264"/>
      <c r="X22" s="264">
        <v>0</v>
      </c>
      <c r="Y22" s="265">
        <v>0</v>
      </c>
    </row>
    <row r="23" spans="1:25" ht="51" customHeight="1">
      <c r="A23" s="204">
        <v>4</v>
      </c>
      <c r="B23" s="208"/>
      <c r="C23" s="205" t="s">
        <v>628</v>
      </c>
      <c r="D23" s="260" t="s">
        <v>628</v>
      </c>
      <c r="E23" s="236" t="s">
        <v>628</v>
      </c>
      <c r="F23" s="261" t="s">
        <v>628</v>
      </c>
      <c r="G23" s="239" t="s">
        <v>628</v>
      </c>
      <c r="H23" s="262" t="s">
        <v>628</v>
      </c>
      <c r="I23" s="206" t="s">
        <v>628</v>
      </c>
      <c r="J23" s="261" t="s">
        <v>628</v>
      </c>
      <c r="K23" s="240" t="s">
        <v>628</v>
      </c>
      <c r="L23" s="260" t="s">
        <v>628</v>
      </c>
      <c r="M23" s="236" t="s">
        <v>628</v>
      </c>
      <c r="N23" s="261" t="s">
        <v>628</v>
      </c>
      <c r="O23" s="239" t="s">
        <v>628</v>
      </c>
      <c r="P23" s="262" t="s">
        <v>628</v>
      </c>
      <c r="Q23" s="236" t="s">
        <v>628</v>
      </c>
      <c r="R23" s="261" t="s">
        <v>628</v>
      </c>
      <c r="S23" s="316" t="s">
        <v>628</v>
      </c>
      <c r="T23" s="260" t="s">
        <v>628</v>
      </c>
      <c r="U23" s="236" t="s">
        <v>628</v>
      </c>
      <c r="V23" s="261" t="s">
        <v>628</v>
      </c>
      <c r="W23" s="264"/>
      <c r="X23" s="264">
        <v>0</v>
      </c>
      <c r="Y23" s="265">
        <v>0</v>
      </c>
    </row>
    <row r="24" spans="1:25" ht="51" customHeight="1">
      <c r="A24" s="204">
        <v>5</v>
      </c>
      <c r="B24" s="208"/>
      <c r="C24" s="205" t="s">
        <v>628</v>
      </c>
      <c r="D24" s="260" t="s">
        <v>628</v>
      </c>
      <c r="E24" s="236" t="s">
        <v>628</v>
      </c>
      <c r="F24" s="261" t="s">
        <v>628</v>
      </c>
      <c r="G24" s="239" t="s">
        <v>628</v>
      </c>
      <c r="H24" s="262" t="s">
        <v>628</v>
      </c>
      <c r="I24" s="206" t="s">
        <v>628</v>
      </c>
      <c r="J24" s="261" t="s">
        <v>628</v>
      </c>
      <c r="K24" s="240" t="s">
        <v>628</v>
      </c>
      <c r="L24" s="260" t="s">
        <v>628</v>
      </c>
      <c r="M24" s="236" t="s">
        <v>628</v>
      </c>
      <c r="N24" s="261" t="s">
        <v>628</v>
      </c>
      <c r="O24" s="239" t="s">
        <v>628</v>
      </c>
      <c r="P24" s="262" t="s">
        <v>628</v>
      </c>
      <c r="Q24" s="236" t="s">
        <v>628</v>
      </c>
      <c r="R24" s="261" t="s">
        <v>628</v>
      </c>
      <c r="S24" s="316" t="s">
        <v>628</v>
      </c>
      <c r="T24" s="260" t="s">
        <v>628</v>
      </c>
      <c r="U24" s="236" t="s">
        <v>628</v>
      </c>
      <c r="V24" s="261" t="s">
        <v>628</v>
      </c>
      <c r="W24" s="264"/>
      <c r="X24" s="264">
        <v>0</v>
      </c>
      <c r="Y24" s="265">
        <v>0</v>
      </c>
    </row>
    <row r="25" spans="1:25" ht="51" customHeight="1">
      <c r="A25" s="204">
        <v>6</v>
      </c>
      <c r="B25" s="208"/>
      <c r="C25" s="205" t="s">
        <v>628</v>
      </c>
      <c r="D25" s="260" t="s">
        <v>628</v>
      </c>
      <c r="E25" s="236" t="s">
        <v>628</v>
      </c>
      <c r="F25" s="261" t="s">
        <v>628</v>
      </c>
      <c r="G25" s="239" t="s">
        <v>628</v>
      </c>
      <c r="H25" s="262" t="s">
        <v>628</v>
      </c>
      <c r="I25" s="206" t="s">
        <v>628</v>
      </c>
      <c r="J25" s="261" t="s">
        <v>628</v>
      </c>
      <c r="K25" s="240" t="s">
        <v>628</v>
      </c>
      <c r="L25" s="260" t="s">
        <v>628</v>
      </c>
      <c r="M25" s="236" t="s">
        <v>628</v>
      </c>
      <c r="N25" s="261" t="s">
        <v>628</v>
      </c>
      <c r="O25" s="239" t="s">
        <v>628</v>
      </c>
      <c r="P25" s="262" t="s">
        <v>628</v>
      </c>
      <c r="Q25" s="236" t="s">
        <v>628</v>
      </c>
      <c r="R25" s="261" t="s">
        <v>628</v>
      </c>
      <c r="S25" s="316" t="s">
        <v>628</v>
      </c>
      <c r="T25" s="260" t="s">
        <v>628</v>
      </c>
      <c r="U25" s="236" t="s">
        <v>628</v>
      </c>
      <c r="V25" s="261" t="s">
        <v>628</v>
      </c>
      <c r="W25" s="264"/>
      <c r="X25" s="264">
        <v>0</v>
      </c>
      <c r="Y25" s="265">
        <v>0</v>
      </c>
    </row>
    <row r="26" spans="1:25" ht="51" customHeight="1">
      <c r="A26" s="204">
        <v>7</v>
      </c>
      <c r="B26" s="208"/>
      <c r="C26" s="205" t="s">
        <v>628</v>
      </c>
      <c r="D26" s="260" t="s">
        <v>628</v>
      </c>
      <c r="E26" s="236" t="s">
        <v>628</v>
      </c>
      <c r="F26" s="261" t="s">
        <v>628</v>
      </c>
      <c r="G26" s="239" t="s">
        <v>628</v>
      </c>
      <c r="H26" s="262" t="s">
        <v>628</v>
      </c>
      <c r="I26" s="206" t="s">
        <v>628</v>
      </c>
      <c r="J26" s="261" t="s">
        <v>628</v>
      </c>
      <c r="K26" s="240" t="s">
        <v>628</v>
      </c>
      <c r="L26" s="260" t="s">
        <v>628</v>
      </c>
      <c r="M26" s="236" t="s">
        <v>628</v>
      </c>
      <c r="N26" s="261" t="s">
        <v>628</v>
      </c>
      <c r="O26" s="239" t="s">
        <v>628</v>
      </c>
      <c r="P26" s="262" t="s">
        <v>628</v>
      </c>
      <c r="Q26" s="236" t="s">
        <v>628</v>
      </c>
      <c r="R26" s="261" t="s">
        <v>628</v>
      </c>
      <c r="S26" s="316" t="s">
        <v>628</v>
      </c>
      <c r="T26" s="260" t="s">
        <v>628</v>
      </c>
      <c r="U26" s="236" t="s">
        <v>628</v>
      </c>
      <c r="V26" s="261" t="s">
        <v>628</v>
      </c>
      <c r="W26" s="264"/>
      <c r="X26" s="264">
        <v>0</v>
      </c>
      <c r="Y26" s="265">
        <v>0</v>
      </c>
    </row>
    <row r="27" spans="1:25" ht="51" customHeight="1">
      <c r="A27" s="204">
        <v>8</v>
      </c>
      <c r="B27" s="208"/>
      <c r="C27" s="205" t="s">
        <v>628</v>
      </c>
      <c r="D27" s="260" t="s">
        <v>628</v>
      </c>
      <c r="E27" s="236" t="s">
        <v>628</v>
      </c>
      <c r="F27" s="261" t="s">
        <v>628</v>
      </c>
      <c r="G27" s="239" t="s">
        <v>628</v>
      </c>
      <c r="H27" s="262" t="s">
        <v>628</v>
      </c>
      <c r="I27" s="206" t="s">
        <v>628</v>
      </c>
      <c r="J27" s="261" t="s">
        <v>628</v>
      </c>
      <c r="K27" s="240" t="s">
        <v>628</v>
      </c>
      <c r="L27" s="260" t="s">
        <v>628</v>
      </c>
      <c r="M27" s="236" t="s">
        <v>628</v>
      </c>
      <c r="N27" s="261" t="s">
        <v>628</v>
      </c>
      <c r="O27" s="239" t="s">
        <v>628</v>
      </c>
      <c r="P27" s="262" t="s">
        <v>628</v>
      </c>
      <c r="Q27" s="236" t="s">
        <v>628</v>
      </c>
      <c r="R27" s="261" t="s">
        <v>628</v>
      </c>
      <c r="S27" s="316" t="s">
        <v>628</v>
      </c>
      <c r="T27" s="260" t="s">
        <v>628</v>
      </c>
      <c r="U27" s="236" t="s">
        <v>628</v>
      </c>
      <c r="V27" s="261" t="s">
        <v>628</v>
      </c>
      <c r="W27" s="264"/>
      <c r="X27" s="264">
        <v>0</v>
      </c>
      <c r="Y27" s="265">
        <v>0</v>
      </c>
    </row>
    <row r="28" ht="24" customHeight="1"/>
    <row r="29" ht="24" customHeight="1"/>
    <row r="30" ht="24" customHeight="1"/>
    <row r="31" ht="24" customHeight="1"/>
    <row r="32" ht="22.5" customHeight="1"/>
    <row r="35" ht="50.25" customHeight="1"/>
    <row r="36" ht="50.25" customHeight="1"/>
    <row r="37" ht="50.25" customHeight="1"/>
    <row r="38" ht="50.25" customHeight="1"/>
    <row r="39" ht="50.25" customHeight="1"/>
    <row r="40" ht="50.25" customHeight="1"/>
    <row r="41" ht="50.25" customHeight="1"/>
    <row r="42" ht="50.25" customHeight="1"/>
    <row r="45" ht="61.5" customHeight="1"/>
    <row r="46" ht="61.5" customHeight="1"/>
    <row r="47" ht="61.5" customHeight="1"/>
    <row r="48" ht="61.5" customHeight="1"/>
    <row r="49" ht="61.5" customHeight="1"/>
    <row r="50" ht="61.5" customHeight="1"/>
    <row r="51" ht="61.5" customHeight="1"/>
    <row r="52" ht="61.5" customHeight="1"/>
  </sheetData>
  <sheetProtection/>
  <mergeCells count="35">
    <mergeCell ref="Q6:R6"/>
    <mergeCell ref="S6:T6"/>
    <mergeCell ref="Y18:Y19"/>
    <mergeCell ref="C18:D18"/>
    <mergeCell ref="I18:J18"/>
    <mergeCell ref="K18:L18"/>
    <mergeCell ref="O18:P18"/>
    <mergeCell ref="W18:W19"/>
    <mergeCell ref="X18:X19"/>
    <mergeCell ref="C6:D6"/>
    <mergeCell ref="E6:F6"/>
    <mergeCell ref="I6:J6"/>
    <mergeCell ref="G6:H6"/>
    <mergeCell ref="K6:L6"/>
    <mergeCell ref="O6:P6"/>
    <mergeCell ref="A1:Y1"/>
    <mergeCell ref="A2:Y2"/>
    <mergeCell ref="M18:N18"/>
    <mergeCell ref="Q18:R18"/>
    <mergeCell ref="G18:H18"/>
    <mergeCell ref="W6:W7"/>
    <mergeCell ref="A6:A7"/>
    <mergeCell ref="A18:A19"/>
    <mergeCell ref="B18:B19"/>
    <mergeCell ref="B6:B7"/>
    <mergeCell ref="A3:Y3"/>
    <mergeCell ref="A4:Y4"/>
    <mergeCell ref="R5:Y5"/>
    <mergeCell ref="S18:T18"/>
    <mergeCell ref="U18:V18"/>
    <mergeCell ref="E18:F18"/>
    <mergeCell ref="A16:Y16"/>
    <mergeCell ref="A17:Y17"/>
    <mergeCell ref="U6:V6"/>
    <mergeCell ref="M6:N6"/>
  </mergeCells>
  <hyperlinks>
    <hyperlink ref="A3:S3" location="'YARIŞMA PROGRAMI'!A1" display="GENEL PUAN TABLOSU"/>
    <hyperlink ref="A16:S16" location="'YARIŞMA PROGRAMI'!A1" display="GENEL PUAN TABLOSU"/>
  </hyperlinks>
  <printOptions horizontalCentered="1"/>
  <pageMargins left="0.3937007874015748" right="0.3937007874015748" top="0.3937007874015748" bottom="0.3937007874015748" header="0.31496062992125984" footer="0.31496062992125984"/>
  <pageSetup fitToHeight="0" horizontalDpi="600" verticalDpi="600" orientation="landscape" paperSize="9" scale="3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6"/>
  <sheetViews>
    <sheetView zoomScale="78" zoomScaleNormal="78" zoomScalePageLayoutView="0" workbookViewId="0" topLeftCell="A10">
      <selection activeCell="E15" sqref="E15"/>
    </sheetView>
  </sheetViews>
  <sheetFormatPr defaultColWidth="9.140625" defaultRowHeight="12.75"/>
  <cols>
    <col min="1" max="1" width="2.57421875" style="107" customWidth="1"/>
    <col min="2" max="2" width="29.57421875" style="126" bestFit="1" customWidth="1"/>
    <col min="3" max="3" width="28.421875" style="107" bestFit="1" customWidth="1"/>
    <col min="4" max="4" width="27.00390625" style="107" hidden="1" customWidth="1"/>
    <col min="5" max="5" width="36.28125" style="107" customWidth="1"/>
    <col min="6" max="6" width="2.421875" style="107" customWidth="1"/>
    <col min="7" max="7" width="2.57421875" style="107" customWidth="1"/>
    <col min="8" max="8" width="119.8515625" style="107" customWidth="1"/>
    <col min="9" max="16384" width="9.140625" style="107" customWidth="1"/>
  </cols>
  <sheetData>
    <row r="1" spans="1:8" ht="12" customHeight="1">
      <c r="A1" s="105"/>
      <c r="B1" s="106"/>
      <c r="C1" s="105"/>
      <c r="D1" s="105"/>
      <c r="E1" s="105"/>
      <c r="F1" s="105"/>
      <c r="G1" s="103"/>
      <c r="H1" s="406" t="s">
        <v>73</v>
      </c>
    </row>
    <row r="2" spans="1:13" ht="51" customHeight="1">
      <c r="A2" s="105"/>
      <c r="B2" s="415" t="str">
        <f>'YARIŞMA BİLGİLERİ'!F19</f>
        <v>Süper Lig 1.Kademe Yarışmaları</v>
      </c>
      <c r="C2" s="416"/>
      <c r="D2" s="416"/>
      <c r="E2" s="417"/>
      <c r="F2" s="105"/>
      <c r="H2" s="407"/>
      <c r="I2" s="104"/>
      <c r="J2" s="104"/>
      <c r="K2" s="104"/>
      <c r="L2" s="104"/>
      <c r="M2" s="108"/>
    </row>
    <row r="3" spans="1:12" ht="20.25" customHeight="1">
      <c r="A3" s="105"/>
      <c r="B3" s="412" t="s">
        <v>20</v>
      </c>
      <c r="C3" s="413"/>
      <c r="D3" s="413"/>
      <c r="E3" s="414"/>
      <c r="F3" s="105"/>
      <c r="H3" s="407"/>
      <c r="I3" s="109"/>
      <c r="J3" s="109"/>
      <c r="K3" s="109"/>
      <c r="L3" s="109"/>
    </row>
    <row r="4" spans="1:12" ht="48">
      <c r="A4" s="105"/>
      <c r="B4" s="418" t="s">
        <v>74</v>
      </c>
      <c r="C4" s="419"/>
      <c r="D4" s="419"/>
      <c r="E4" s="420"/>
      <c r="F4" s="105"/>
      <c r="H4" s="110" t="s">
        <v>61</v>
      </c>
      <c r="I4" s="111"/>
      <c r="J4" s="111"/>
      <c r="K4" s="111"/>
      <c r="L4" s="111"/>
    </row>
    <row r="5" spans="1:12" ht="45" customHeight="1">
      <c r="A5" s="105"/>
      <c r="B5" s="408" t="str">
        <f>'YARIŞMA BİLGİLERİ'!F21</f>
        <v>Süper Lig Erkekler</v>
      </c>
      <c r="C5" s="409"/>
      <c r="D5" s="410" t="s">
        <v>52</v>
      </c>
      <c r="E5" s="411"/>
      <c r="F5" s="105"/>
      <c r="H5" s="110" t="s">
        <v>62</v>
      </c>
      <c r="I5" s="111"/>
      <c r="J5" s="111"/>
      <c r="K5" s="111"/>
      <c r="L5" s="111"/>
    </row>
    <row r="6" spans="1:12" ht="39.75" customHeight="1">
      <c r="A6" s="105"/>
      <c r="B6" s="145" t="s">
        <v>10</v>
      </c>
      <c r="C6" s="145" t="s">
        <v>11</v>
      </c>
      <c r="D6" s="145" t="s">
        <v>39</v>
      </c>
      <c r="E6" s="145" t="s">
        <v>44</v>
      </c>
      <c r="F6" s="105"/>
      <c r="H6" s="110" t="s">
        <v>63</v>
      </c>
      <c r="I6" s="111"/>
      <c r="J6" s="111"/>
      <c r="K6" s="111"/>
      <c r="L6" s="111"/>
    </row>
    <row r="7" spans="1:12" s="115" customFormat="1" ht="41.25" customHeight="1">
      <c r="A7" s="112"/>
      <c r="B7" s="113" t="s">
        <v>286</v>
      </c>
      <c r="C7" s="142" t="s">
        <v>101</v>
      </c>
      <c r="D7" s="143"/>
      <c r="E7" s="114" t="s">
        <v>280</v>
      </c>
      <c r="F7" s="112"/>
      <c r="H7" s="110" t="s">
        <v>64</v>
      </c>
      <c r="I7" s="111"/>
      <c r="J7" s="111"/>
      <c r="K7" s="111"/>
      <c r="L7" s="111"/>
    </row>
    <row r="8" spans="1:12" s="115" customFormat="1" ht="41.25" customHeight="1">
      <c r="A8" s="112"/>
      <c r="B8" s="113" t="s">
        <v>288</v>
      </c>
      <c r="C8" s="142" t="s">
        <v>178</v>
      </c>
      <c r="D8" s="143"/>
      <c r="E8" s="114" t="s">
        <v>260</v>
      </c>
      <c r="F8" s="112"/>
      <c r="H8" s="110" t="s">
        <v>65</v>
      </c>
      <c r="I8" s="111"/>
      <c r="J8" s="111"/>
      <c r="K8" s="111"/>
      <c r="L8" s="111"/>
    </row>
    <row r="9" spans="1:12" s="115" customFormat="1" ht="41.25" customHeight="1">
      <c r="A9" s="112"/>
      <c r="B9" s="113" t="s">
        <v>289</v>
      </c>
      <c r="C9" s="142" t="s">
        <v>140</v>
      </c>
      <c r="D9" s="143"/>
      <c r="E9" s="114" t="s">
        <v>261</v>
      </c>
      <c r="F9" s="112"/>
      <c r="H9" s="110" t="s">
        <v>66</v>
      </c>
      <c r="I9" s="111"/>
      <c r="J9" s="111"/>
      <c r="K9" s="111"/>
      <c r="L9" s="111"/>
    </row>
    <row r="10" spans="1:12" s="115" customFormat="1" ht="41.25" customHeight="1">
      <c r="A10" s="112"/>
      <c r="B10" s="113" t="s">
        <v>285</v>
      </c>
      <c r="C10" s="142" t="s">
        <v>258</v>
      </c>
      <c r="D10" s="143"/>
      <c r="E10" s="114" t="s">
        <v>262</v>
      </c>
      <c r="F10" s="112"/>
      <c r="H10" s="110" t="s">
        <v>67</v>
      </c>
      <c r="I10" s="111"/>
      <c r="J10" s="111"/>
      <c r="K10" s="111"/>
      <c r="L10" s="111"/>
    </row>
    <row r="11" spans="1:12" s="115" customFormat="1" ht="41.25" customHeight="1">
      <c r="A11" s="112"/>
      <c r="B11" s="113" t="s">
        <v>291</v>
      </c>
      <c r="C11" s="142" t="s">
        <v>181</v>
      </c>
      <c r="D11" s="199"/>
      <c r="E11" s="114" t="s">
        <v>263</v>
      </c>
      <c r="F11" s="112"/>
      <c r="H11" s="110" t="s">
        <v>68</v>
      </c>
      <c r="I11" s="111"/>
      <c r="J11" s="111"/>
      <c r="K11" s="111"/>
      <c r="L11" s="111"/>
    </row>
    <row r="12" spans="1:12" s="115" customFormat="1" ht="41.25" customHeight="1">
      <c r="A12" s="112"/>
      <c r="B12" s="113" t="s">
        <v>287</v>
      </c>
      <c r="C12" s="144" t="s">
        <v>103</v>
      </c>
      <c r="D12" s="199"/>
      <c r="E12" s="114" t="s">
        <v>264</v>
      </c>
      <c r="F12" s="112"/>
      <c r="H12" s="110" t="s">
        <v>69</v>
      </c>
      <c r="I12" s="111"/>
      <c r="J12" s="111"/>
      <c r="K12" s="111"/>
      <c r="L12" s="111"/>
    </row>
    <row r="13" spans="1:12" s="115" customFormat="1" ht="41.25" customHeight="1">
      <c r="A13" s="112"/>
      <c r="B13" s="113" t="s">
        <v>292</v>
      </c>
      <c r="C13" s="144" t="s">
        <v>141</v>
      </c>
      <c r="D13" s="199"/>
      <c r="E13" s="114" t="s">
        <v>265</v>
      </c>
      <c r="F13" s="112"/>
      <c r="H13" s="110" t="s">
        <v>70</v>
      </c>
      <c r="I13" s="111"/>
      <c r="J13" s="111"/>
      <c r="K13" s="111"/>
      <c r="L13" s="111"/>
    </row>
    <row r="14" spans="1:12" s="115" customFormat="1" ht="41.25" customHeight="1">
      <c r="A14" s="112"/>
      <c r="B14" s="113" t="s">
        <v>290</v>
      </c>
      <c r="C14" s="142" t="s">
        <v>201</v>
      </c>
      <c r="D14" s="199"/>
      <c r="E14" s="114" t="s">
        <v>617</v>
      </c>
      <c r="F14" s="112"/>
      <c r="H14" s="110" t="s">
        <v>71</v>
      </c>
      <c r="I14" s="111"/>
      <c r="J14" s="111"/>
      <c r="K14" s="111"/>
      <c r="L14" s="111"/>
    </row>
    <row r="15" spans="1:12" s="115" customFormat="1" ht="42" customHeight="1">
      <c r="A15" s="112"/>
      <c r="B15" s="113" t="s">
        <v>293</v>
      </c>
      <c r="C15" s="144" t="s">
        <v>197</v>
      </c>
      <c r="D15" s="199"/>
      <c r="E15" s="114" t="s">
        <v>267</v>
      </c>
      <c r="F15" s="112"/>
      <c r="H15" s="110" t="s">
        <v>72</v>
      </c>
      <c r="I15" s="111"/>
      <c r="J15" s="111"/>
      <c r="K15" s="111"/>
      <c r="L15" s="111"/>
    </row>
    <row r="16" spans="1:12" s="115" customFormat="1" ht="43.5" customHeight="1">
      <c r="A16" s="112"/>
      <c r="B16" s="113" t="s">
        <v>294</v>
      </c>
      <c r="C16" s="142" t="s">
        <v>198</v>
      </c>
      <c r="D16" s="199"/>
      <c r="E16" s="114" t="s">
        <v>268</v>
      </c>
      <c r="F16" s="112"/>
      <c r="H16" s="129" t="s">
        <v>34</v>
      </c>
      <c r="I16" s="116"/>
      <c r="J16" s="116"/>
      <c r="K16" s="116"/>
      <c r="L16" s="116"/>
    </row>
    <row r="17" spans="1:12" s="115" customFormat="1" ht="43.5" customHeight="1">
      <c r="A17" s="112"/>
      <c r="B17" s="408" t="str">
        <f>'YARIŞMA BİLGİLERİ'!F21</f>
        <v>Süper Lig Erkekler</v>
      </c>
      <c r="C17" s="409"/>
      <c r="D17" s="410" t="s">
        <v>53</v>
      </c>
      <c r="E17" s="411"/>
      <c r="F17" s="112"/>
      <c r="H17" s="128" t="s">
        <v>30</v>
      </c>
      <c r="I17" s="116"/>
      <c r="J17" s="116"/>
      <c r="K17" s="116"/>
      <c r="L17" s="116"/>
    </row>
    <row r="18" spans="1:12" s="115" customFormat="1" ht="43.5" customHeight="1">
      <c r="A18" s="112"/>
      <c r="B18" s="145" t="s">
        <v>10</v>
      </c>
      <c r="C18" s="145" t="s">
        <v>11</v>
      </c>
      <c r="D18" s="145" t="s">
        <v>39</v>
      </c>
      <c r="E18" s="145" t="s">
        <v>44</v>
      </c>
      <c r="F18" s="112"/>
      <c r="H18" s="128" t="s">
        <v>31</v>
      </c>
      <c r="I18" s="116"/>
      <c r="J18" s="116"/>
      <c r="K18" s="116"/>
      <c r="L18" s="116"/>
    </row>
    <row r="19" spans="1:12" s="115" customFormat="1" ht="43.5" customHeight="1">
      <c r="A19" s="112"/>
      <c r="B19" s="113" t="s">
        <v>298</v>
      </c>
      <c r="C19" s="142" t="s">
        <v>102</v>
      </c>
      <c r="D19" s="143"/>
      <c r="E19" s="114" t="s">
        <v>282</v>
      </c>
      <c r="F19" s="112"/>
      <c r="H19" s="128" t="s">
        <v>32</v>
      </c>
      <c r="I19" s="116"/>
      <c r="J19" s="116"/>
      <c r="K19" s="116"/>
      <c r="L19" s="116"/>
    </row>
    <row r="20" spans="1:12" s="117" customFormat="1" ht="43.5" customHeight="1">
      <c r="A20" s="112"/>
      <c r="B20" s="113" t="s">
        <v>296</v>
      </c>
      <c r="C20" s="142" t="s">
        <v>180</v>
      </c>
      <c r="D20" s="143"/>
      <c r="E20" s="114" t="s">
        <v>281</v>
      </c>
      <c r="F20" s="112"/>
      <c r="H20" s="128" t="s">
        <v>33</v>
      </c>
      <c r="I20" s="116"/>
      <c r="J20" s="116"/>
      <c r="K20" s="116"/>
      <c r="L20" s="116"/>
    </row>
    <row r="21" spans="1:12" s="117" customFormat="1" ht="43.5" customHeight="1">
      <c r="A21" s="112"/>
      <c r="B21" s="113" t="s">
        <v>295</v>
      </c>
      <c r="C21" s="142" t="s">
        <v>246</v>
      </c>
      <c r="D21" s="143"/>
      <c r="E21" s="114" t="s">
        <v>269</v>
      </c>
      <c r="F21" s="112"/>
      <c r="H21" s="129" t="s">
        <v>38</v>
      </c>
      <c r="I21" s="116"/>
      <c r="J21" s="118"/>
      <c r="K21" s="118"/>
      <c r="L21" s="118"/>
    </row>
    <row r="22" spans="1:12" s="117" customFormat="1" ht="43.5" customHeight="1">
      <c r="A22" s="112"/>
      <c r="B22" s="113" t="s">
        <v>302</v>
      </c>
      <c r="C22" s="142" t="s">
        <v>259</v>
      </c>
      <c r="D22" s="199"/>
      <c r="E22" s="114" t="s">
        <v>270</v>
      </c>
      <c r="F22" s="112"/>
      <c r="H22" s="127" t="s">
        <v>35</v>
      </c>
      <c r="I22" s="119"/>
      <c r="J22" s="118"/>
      <c r="K22" s="118"/>
      <c r="L22" s="118"/>
    </row>
    <row r="23" spans="1:12" s="115" customFormat="1" ht="43.5" customHeight="1">
      <c r="A23" s="112"/>
      <c r="B23" s="113" t="s">
        <v>299</v>
      </c>
      <c r="C23" s="142" t="s">
        <v>179</v>
      </c>
      <c r="D23" s="199"/>
      <c r="E23" s="114" t="s">
        <v>271</v>
      </c>
      <c r="F23" s="112"/>
      <c r="H23" s="127" t="s">
        <v>36</v>
      </c>
      <c r="I23" s="119"/>
      <c r="J23" s="118"/>
      <c r="K23" s="118"/>
      <c r="L23" s="118"/>
    </row>
    <row r="24" spans="1:12" s="115" customFormat="1" ht="31.5" customHeight="1">
      <c r="A24" s="112"/>
      <c r="B24" s="113" t="s">
        <v>303</v>
      </c>
      <c r="C24" s="142" t="s">
        <v>142</v>
      </c>
      <c r="D24" s="199"/>
      <c r="E24" s="114" t="s">
        <v>272</v>
      </c>
      <c r="F24" s="112"/>
      <c r="H24" s="127" t="s">
        <v>37</v>
      </c>
      <c r="I24" s="119"/>
      <c r="J24" s="118"/>
      <c r="K24" s="118"/>
      <c r="L24" s="118"/>
    </row>
    <row r="25" spans="1:12" s="115" customFormat="1" ht="42.75" customHeight="1">
      <c r="A25" s="112"/>
      <c r="B25" s="113" t="s">
        <v>297</v>
      </c>
      <c r="C25" s="142" t="s">
        <v>143</v>
      </c>
      <c r="D25" s="199"/>
      <c r="E25" s="114" t="s">
        <v>273</v>
      </c>
      <c r="F25" s="112"/>
      <c r="G25" s="108"/>
      <c r="J25" s="121"/>
      <c r="K25" s="121"/>
      <c r="L25" s="121"/>
    </row>
    <row r="26" spans="1:6" s="115" customFormat="1" ht="46.5" customHeight="1">
      <c r="A26" s="112"/>
      <c r="B26" s="113" t="s">
        <v>300</v>
      </c>
      <c r="C26" s="142" t="s">
        <v>200</v>
      </c>
      <c r="D26" s="143"/>
      <c r="E26" s="114" t="s">
        <v>274</v>
      </c>
      <c r="F26" s="112"/>
    </row>
    <row r="27" spans="1:6" s="115" customFormat="1" ht="39" customHeight="1">
      <c r="A27" s="112"/>
      <c r="B27" s="113" t="s">
        <v>301</v>
      </c>
      <c r="C27" s="142" t="s">
        <v>196</v>
      </c>
      <c r="D27" s="143"/>
      <c r="E27" s="114" t="s">
        <v>266</v>
      </c>
      <c r="F27" s="112"/>
    </row>
    <row r="28" spans="1:12" s="115" customFormat="1" ht="42" customHeight="1">
      <c r="A28" s="112"/>
      <c r="B28" s="113" t="s">
        <v>304</v>
      </c>
      <c r="C28" s="142" t="s">
        <v>199</v>
      </c>
      <c r="D28" s="143"/>
      <c r="E28" s="114" t="s">
        <v>275</v>
      </c>
      <c r="F28" s="112"/>
      <c r="H28" s="122"/>
      <c r="I28" s="122"/>
      <c r="J28" s="122"/>
      <c r="K28" s="122"/>
      <c r="L28" s="122"/>
    </row>
    <row r="29" spans="1:6" s="122" customFormat="1" ht="44.25" customHeight="1">
      <c r="A29" s="112"/>
      <c r="B29" s="113" t="s">
        <v>305</v>
      </c>
      <c r="C29" s="207" t="s">
        <v>129</v>
      </c>
      <c r="D29" s="143"/>
      <c r="E29" s="114"/>
      <c r="F29" s="112"/>
    </row>
    <row r="30" spans="1:6" s="122" customFormat="1" ht="17.25" customHeight="1">
      <c r="A30" s="112"/>
      <c r="B30" s="105"/>
      <c r="C30" s="105"/>
      <c r="D30" s="105"/>
      <c r="E30" s="185"/>
      <c r="F30" s="112"/>
    </row>
    <row r="31" spans="1:6" s="122" customFormat="1" ht="38.25" customHeight="1">
      <c r="A31" s="123"/>
      <c r="B31" s="120"/>
      <c r="C31" s="108"/>
      <c r="D31" s="108"/>
      <c r="E31" s="108"/>
      <c r="F31" s="123"/>
    </row>
    <row r="32" spans="1:12" s="122" customFormat="1" ht="52.5" customHeight="1">
      <c r="A32" s="123"/>
      <c r="B32" s="115"/>
      <c r="C32" s="115"/>
      <c r="D32" s="115"/>
      <c r="E32" s="115"/>
      <c r="F32" s="123"/>
      <c r="H32" s="124"/>
      <c r="I32" s="124"/>
      <c r="J32" s="124"/>
      <c r="K32" s="124"/>
      <c r="L32" s="124"/>
    </row>
    <row r="33" spans="1:6" s="124" customFormat="1" ht="94.5" customHeight="1">
      <c r="A33" s="125"/>
      <c r="B33" s="115"/>
      <c r="C33" s="115"/>
      <c r="D33" s="115"/>
      <c r="E33" s="115"/>
      <c r="F33" s="125"/>
    </row>
    <row r="34" spans="1:6" s="124" customFormat="1" ht="34.5" customHeight="1">
      <c r="A34" s="125"/>
      <c r="B34" s="115"/>
      <c r="C34" s="115"/>
      <c r="D34" s="115"/>
      <c r="E34" s="115"/>
      <c r="F34" s="125"/>
    </row>
    <row r="35" spans="2:5" s="124" customFormat="1" ht="47.25" customHeight="1">
      <c r="B35" s="122"/>
      <c r="C35" s="122"/>
      <c r="D35" s="122"/>
      <c r="E35" s="122"/>
    </row>
    <row r="36" spans="2:5" s="124" customFormat="1" ht="36.75" customHeight="1">
      <c r="B36" s="122"/>
      <c r="C36" s="122"/>
      <c r="D36" s="122"/>
      <c r="E36" s="122"/>
    </row>
    <row r="37" spans="2:5" s="124" customFormat="1" ht="47.25" customHeight="1">
      <c r="B37" s="122"/>
      <c r="C37" s="122"/>
      <c r="D37" s="122"/>
      <c r="E37" s="122"/>
    </row>
    <row r="38" spans="2:5" s="124" customFormat="1" ht="51" customHeight="1">
      <c r="B38" s="122"/>
      <c r="C38" s="122"/>
      <c r="D38" s="122"/>
      <c r="E38" s="122"/>
    </row>
    <row r="39" s="124" customFormat="1" ht="56.25" customHeight="1"/>
    <row r="40" spans="8:12" s="124" customFormat="1" ht="49.5" customHeight="1">
      <c r="H40" s="107"/>
      <c r="I40" s="107"/>
      <c r="J40" s="107"/>
      <c r="K40" s="107"/>
      <c r="L40" s="107"/>
    </row>
    <row r="41" spans="2:5" ht="34.5" customHeight="1">
      <c r="B41" s="124"/>
      <c r="C41" s="124"/>
      <c r="D41" s="124"/>
      <c r="E41" s="124"/>
    </row>
    <row r="42" spans="2:5" ht="34.5" customHeight="1">
      <c r="B42" s="124"/>
      <c r="C42" s="124"/>
      <c r="D42" s="124"/>
      <c r="E42" s="124"/>
    </row>
    <row r="43" spans="2:5" ht="34.5" customHeight="1">
      <c r="B43" s="124"/>
      <c r="C43" s="124"/>
      <c r="D43" s="124"/>
      <c r="E43" s="124"/>
    </row>
    <row r="44" spans="2:5" ht="34.5" customHeight="1">
      <c r="B44" s="124"/>
      <c r="C44" s="124"/>
      <c r="D44" s="124"/>
      <c r="E44" s="124"/>
    </row>
    <row r="45" spans="2:5" ht="34.5" customHeight="1">
      <c r="B45" s="124"/>
      <c r="C45" s="124"/>
      <c r="D45" s="124"/>
      <c r="E45" s="124"/>
    </row>
    <row r="46" spans="2:5" ht="34.5" customHeight="1">
      <c r="B46" s="124"/>
      <c r="C46" s="124"/>
      <c r="D46" s="124"/>
      <c r="E46" s="124"/>
    </row>
    <row r="47" ht="34.5" customHeight="1"/>
    <row r="48" ht="34.5" customHeight="1"/>
    <row r="49" ht="34.5" customHeight="1"/>
    <row r="50" ht="34.5" customHeight="1"/>
    <row r="51" ht="34.5" customHeight="1"/>
  </sheetData>
  <sheetProtection/>
  <mergeCells count="8">
    <mergeCell ref="H1:H3"/>
    <mergeCell ref="B5:C5"/>
    <mergeCell ref="D5:E5"/>
    <mergeCell ref="B17:C17"/>
    <mergeCell ref="D17:E17"/>
    <mergeCell ref="B3:E3"/>
    <mergeCell ref="B2:E2"/>
    <mergeCell ref="B4:E4"/>
  </mergeCells>
  <hyperlinks>
    <hyperlink ref="C7" location="'100m.'!C3" display="100 Metre"/>
    <hyperlink ref="C19" location="'800m.'!A1" display="800 Metre"/>
    <hyperlink ref="C13" location="FırlatmaTopu!A1" display="Fırlatma Topu"/>
    <hyperlink ref="C11" location="Yüksek!D3" display="Yüksek  Atlama"/>
    <hyperlink ref="C22" location="UZUN!A1" display="Uzun Atlama"/>
    <hyperlink ref="C29" location="'Genel Puan Tablosu'!A1" display="Genel Puan Durumu"/>
    <hyperlink ref="C8" location="'100m.'!C3" display="100 Metre"/>
    <hyperlink ref="C12" location="FırlatmaTopu!A1" display="Fırlatma Topu"/>
    <hyperlink ref="C23" location="Yüksek!D3" display="Yüksek  Atlama"/>
    <hyperlink ref="C15" location="FırlatmaTopu!A1" display="Fırlatma Topu"/>
    <hyperlink ref="C16" location="'4x100m.'!A1" display="4x100 Metre"/>
    <hyperlink ref="C27" location="'800m.'!A1" display="800 Metre"/>
    <hyperlink ref="C28" location="'4x100m.'!A1" display="4x100 Metre"/>
    <hyperlink ref="C26"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L163"/>
  <sheetViews>
    <sheetView view="pageBreakPreview" zoomScale="70" zoomScaleSheetLayoutView="70" zoomScalePageLayoutView="0" workbookViewId="0" topLeftCell="A1">
      <pane ySplit="3" topLeftCell="A118" activePane="bottomLeft" state="frozen"/>
      <selection pane="topLeft" activeCell="A1" sqref="A1"/>
      <selection pane="bottomLeft" activeCell="F121" sqref="F121"/>
    </sheetView>
  </sheetViews>
  <sheetFormatPr defaultColWidth="6.140625" defaultRowHeight="12.75"/>
  <cols>
    <col min="1" max="1" width="6.140625" style="137" customWidth="1"/>
    <col min="2" max="2" width="16.00390625" style="189" customWidth="1"/>
    <col min="3" max="3" width="14.00390625" style="166" customWidth="1"/>
    <col min="4" max="4" width="16.8515625" style="139" hidden="1" customWidth="1"/>
    <col min="5" max="5" width="11.7109375" style="137" customWidth="1"/>
    <col min="6" max="6" width="24.8515625" style="134" customWidth="1"/>
    <col min="7" max="7" width="40.8515625" style="198" customWidth="1"/>
    <col min="8" max="8" width="12.421875" style="165" customWidth="1"/>
    <col min="9" max="9" width="9.57421875" style="140" customWidth="1"/>
    <col min="10" max="11" width="8.57421875" style="141" customWidth="1"/>
    <col min="12" max="12" width="8.57421875" style="139" customWidth="1"/>
    <col min="13" max="16384" width="6.140625" style="134" customWidth="1"/>
  </cols>
  <sheetData>
    <row r="1" spans="1:12" ht="44.25" customHeight="1">
      <c r="A1" s="421" t="str">
        <f>'YARIŞMA BİLGİLERİ'!F19</f>
        <v>Süper Lig 1.Kademe Yarışmaları</v>
      </c>
      <c r="B1" s="421"/>
      <c r="C1" s="421"/>
      <c r="D1" s="421"/>
      <c r="E1" s="421"/>
      <c r="F1" s="422"/>
      <c r="G1" s="422"/>
      <c r="H1" s="422"/>
      <c r="I1" s="422"/>
      <c r="J1" s="421"/>
      <c r="K1" s="421"/>
      <c r="L1" s="421"/>
    </row>
    <row r="2" spans="1:12" ht="44.25" customHeight="1">
      <c r="A2" s="423" t="str">
        <f>'YARIŞMA BİLGİLERİ'!F21</f>
        <v>Süper Lig Erkekler</v>
      </c>
      <c r="B2" s="423"/>
      <c r="C2" s="423"/>
      <c r="D2" s="423"/>
      <c r="E2" s="423"/>
      <c r="F2" s="423"/>
      <c r="G2" s="187" t="s">
        <v>51</v>
      </c>
      <c r="H2" s="169"/>
      <c r="I2" s="424">
        <f ca="1">NOW()</f>
        <v>41510.89677986111</v>
      </c>
      <c r="J2" s="424"/>
      <c r="K2" s="424"/>
      <c r="L2" s="424"/>
    </row>
    <row r="3" spans="1:12" s="137" customFormat="1" ht="45" customHeight="1">
      <c r="A3" s="135" t="s">
        <v>25</v>
      </c>
      <c r="B3" s="136" t="s">
        <v>28</v>
      </c>
      <c r="C3" s="136" t="s">
        <v>41</v>
      </c>
      <c r="D3" s="136" t="s">
        <v>75</v>
      </c>
      <c r="E3" s="135" t="s">
        <v>21</v>
      </c>
      <c r="F3" s="135" t="s">
        <v>7</v>
      </c>
      <c r="G3" s="135" t="s">
        <v>24</v>
      </c>
      <c r="H3" s="164" t="s">
        <v>99</v>
      </c>
      <c r="I3" s="161" t="s">
        <v>40</v>
      </c>
      <c r="J3" s="162" t="s">
        <v>96</v>
      </c>
      <c r="K3" s="162" t="s">
        <v>97</v>
      </c>
      <c r="L3" s="163" t="s">
        <v>98</v>
      </c>
    </row>
    <row r="4" spans="1:12" s="138" customFormat="1" ht="28.5" customHeight="1">
      <c r="A4" s="87">
        <v>1</v>
      </c>
      <c r="B4" s="217" t="str">
        <f aca="true" t="shared" si="0" ref="B4:B13">CONCATENATE(H4,"-",J4,"-",K4)</f>
        <v>110m.Eng.-1-7</v>
      </c>
      <c r="C4" s="190">
        <v>385</v>
      </c>
      <c r="D4" s="190"/>
      <c r="E4" s="191">
        <v>33920</v>
      </c>
      <c r="F4" s="192" t="s">
        <v>306</v>
      </c>
      <c r="G4" s="197" t="s">
        <v>307</v>
      </c>
      <c r="H4" s="193" t="s">
        <v>340</v>
      </c>
      <c r="I4" s="194"/>
      <c r="J4" s="195" t="s">
        <v>336</v>
      </c>
      <c r="K4" s="195" t="s">
        <v>337</v>
      </c>
      <c r="L4" s="196">
        <v>3</v>
      </c>
    </row>
    <row r="5" spans="1:12" s="138" customFormat="1" ht="28.5" customHeight="1">
      <c r="A5" s="87">
        <v>2</v>
      </c>
      <c r="B5" s="217" t="str">
        <f t="shared" si="0"/>
        <v>100m.-1-7</v>
      </c>
      <c r="C5" s="190">
        <v>373</v>
      </c>
      <c r="D5" s="190"/>
      <c r="E5" s="191">
        <v>34335</v>
      </c>
      <c r="F5" s="192" t="s">
        <v>308</v>
      </c>
      <c r="G5" s="197" t="s">
        <v>307</v>
      </c>
      <c r="H5" s="193" t="s">
        <v>309</v>
      </c>
      <c r="I5" s="194"/>
      <c r="J5" s="195" t="s">
        <v>336</v>
      </c>
      <c r="K5" s="195" t="s">
        <v>337</v>
      </c>
      <c r="L5" s="196">
        <v>3</v>
      </c>
    </row>
    <row r="6" spans="1:12" s="138" customFormat="1" ht="28.5" customHeight="1">
      <c r="A6" s="87">
        <v>3</v>
      </c>
      <c r="B6" s="217" t="str">
        <f t="shared" si="0"/>
        <v>200m.-1-7</v>
      </c>
      <c r="C6" s="190">
        <v>373</v>
      </c>
      <c r="D6" s="190"/>
      <c r="E6" s="191">
        <v>34335</v>
      </c>
      <c r="F6" s="192" t="s">
        <v>308</v>
      </c>
      <c r="G6" s="197" t="s">
        <v>307</v>
      </c>
      <c r="H6" s="193" t="s">
        <v>310</v>
      </c>
      <c r="I6" s="194"/>
      <c r="J6" s="195" t="s">
        <v>336</v>
      </c>
      <c r="K6" s="195" t="s">
        <v>337</v>
      </c>
      <c r="L6" s="196">
        <v>3</v>
      </c>
    </row>
    <row r="7" spans="1:12" s="138" customFormat="1" ht="28.5" customHeight="1">
      <c r="A7" s="87">
        <v>4</v>
      </c>
      <c r="B7" s="217" t="str">
        <f t="shared" si="0"/>
        <v>400m.-1-7</v>
      </c>
      <c r="C7" s="190">
        <v>383</v>
      </c>
      <c r="D7" s="190"/>
      <c r="E7" s="191">
        <v>34724</v>
      </c>
      <c r="F7" s="192" t="s">
        <v>311</v>
      </c>
      <c r="G7" s="197" t="s">
        <v>307</v>
      </c>
      <c r="H7" s="193" t="s">
        <v>312</v>
      </c>
      <c r="I7" s="194"/>
      <c r="J7" s="195" t="s">
        <v>336</v>
      </c>
      <c r="K7" s="195" t="s">
        <v>337</v>
      </c>
      <c r="L7" s="196">
        <v>3</v>
      </c>
    </row>
    <row r="8" spans="1:12" s="138" customFormat="1" ht="28.5" customHeight="1">
      <c r="A8" s="87">
        <v>5</v>
      </c>
      <c r="B8" s="217" t="str">
        <f t="shared" si="0"/>
        <v>400m.Eng.-1-7</v>
      </c>
      <c r="C8" s="190">
        <v>381</v>
      </c>
      <c r="D8" s="190"/>
      <c r="E8" s="191">
        <v>34125</v>
      </c>
      <c r="F8" s="192" t="s">
        <v>313</v>
      </c>
      <c r="G8" s="197" t="s">
        <v>307</v>
      </c>
      <c r="H8" s="193" t="s">
        <v>314</v>
      </c>
      <c r="I8" s="194"/>
      <c r="J8" s="195" t="s">
        <v>336</v>
      </c>
      <c r="K8" s="195" t="s">
        <v>337</v>
      </c>
      <c r="L8" s="196">
        <v>3</v>
      </c>
    </row>
    <row r="9" spans="1:12" s="138" customFormat="1" ht="28.5" customHeight="1">
      <c r="A9" s="87">
        <v>6</v>
      </c>
      <c r="B9" s="217" t="str">
        <f t="shared" si="0"/>
        <v>800m.-1-7</v>
      </c>
      <c r="C9" s="190">
        <v>383</v>
      </c>
      <c r="D9" s="190"/>
      <c r="E9" s="191">
        <v>34724</v>
      </c>
      <c r="F9" s="192" t="s">
        <v>311</v>
      </c>
      <c r="G9" s="197" t="s">
        <v>307</v>
      </c>
      <c r="H9" s="193" t="s">
        <v>315</v>
      </c>
      <c r="I9" s="194"/>
      <c r="J9" s="195" t="s">
        <v>336</v>
      </c>
      <c r="K9" s="195" t="s">
        <v>337</v>
      </c>
      <c r="L9" s="196">
        <v>3</v>
      </c>
    </row>
    <row r="10" spans="1:12" s="138" customFormat="1" ht="28.5" customHeight="1">
      <c r="A10" s="87">
        <v>7</v>
      </c>
      <c r="B10" s="217" t="str">
        <f t="shared" si="0"/>
        <v>1500m.-1-7</v>
      </c>
      <c r="C10" s="190">
        <v>374</v>
      </c>
      <c r="D10" s="190"/>
      <c r="E10" s="191">
        <v>32470</v>
      </c>
      <c r="F10" s="192" t="s">
        <v>316</v>
      </c>
      <c r="G10" s="197" t="s">
        <v>307</v>
      </c>
      <c r="H10" s="193" t="s">
        <v>317</v>
      </c>
      <c r="I10" s="194"/>
      <c r="J10" s="195" t="s">
        <v>336</v>
      </c>
      <c r="K10" s="195" t="s">
        <v>337</v>
      </c>
      <c r="L10" s="196">
        <v>3</v>
      </c>
    </row>
    <row r="11" spans="1:12" s="138" customFormat="1" ht="28.5" customHeight="1">
      <c r="A11" s="87">
        <v>8</v>
      </c>
      <c r="B11" s="217" t="str">
        <f t="shared" si="0"/>
        <v>3000m.-1-7</v>
      </c>
      <c r="C11" s="190">
        <v>374</v>
      </c>
      <c r="D11" s="190"/>
      <c r="E11" s="191">
        <v>32470</v>
      </c>
      <c r="F11" s="192" t="s">
        <v>316</v>
      </c>
      <c r="G11" s="197" t="s">
        <v>307</v>
      </c>
      <c r="H11" s="193" t="s">
        <v>318</v>
      </c>
      <c r="I11" s="194"/>
      <c r="J11" s="195" t="s">
        <v>336</v>
      </c>
      <c r="K11" s="195" t="s">
        <v>337</v>
      </c>
      <c r="L11" s="196">
        <v>3</v>
      </c>
    </row>
    <row r="12" spans="1:12" s="138" customFormat="1" ht="28.5" customHeight="1">
      <c r="A12" s="87">
        <v>9</v>
      </c>
      <c r="B12" s="217" t="str">
        <f t="shared" si="0"/>
        <v>5000m.-1-7</v>
      </c>
      <c r="C12" s="190">
        <v>377</v>
      </c>
      <c r="D12" s="190"/>
      <c r="E12" s="191">
        <v>33023</v>
      </c>
      <c r="F12" s="192" t="s">
        <v>319</v>
      </c>
      <c r="G12" s="197" t="s">
        <v>307</v>
      </c>
      <c r="H12" s="193" t="s">
        <v>320</v>
      </c>
      <c r="I12" s="194"/>
      <c r="J12" s="195" t="s">
        <v>336</v>
      </c>
      <c r="K12" s="195" t="s">
        <v>337</v>
      </c>
      <c r="L12" s="196">
        <v>3</v>
      </c>
    </row>
    <row r="13" spans="1:12" s="138" customFormat="1" ht="28.5" customHeight="1">
      <c r="A13" s="87">
        <v>10</v>
      </c>
      <c r="B13" s="217" t="str">
        <f t="shared" si="0"/>
        <v>3000m.Eng.-1-7</v>
      </c>
      <c r="C13" s="190">
        <v>377</v>
      </c>
      <c r="D13" s="190"/>
      <c r="E13" s="191">
        <v>33023</v>
      </c>
      <c r="F13" s="192" t="s">
        <v>319</v>
      </c>
      <c r="G13" s="197" t="s">
        <v>307</v>
      </c>
      <c r="H13" s="193" t="s">
        <v>321</v>
      </c>
      <c r="I13" s="194"/>
      <c r="J13" s="195" t="s">
        <v>336</v>
      </c>
      <c r="K13" s="195" t="s">
        <v>337</v>
      </c>
      <c r="L13" s="196">
        <v>3</v>
      </c>
    </row>
    <row r="14" spans="1:12" s="138" customFormat="1" ht="28.5" customHeight="1">
      <c r="A14" s="87">
        <v>11</v>
      </c>
      <c r="B14" s="217" t="str">
        <f aca="true" t="shared" si="1" ref="B14:B21">CONCATENATE(H14,"-",L14)</f>
        <v>Uzun-3</v>
      </c>
      <c r="C14" s="190">
        <v>375</v>
      </c>
      <c r="D14" s="190"/>
      <c r="E14" s="191">
        <v>29343</v>
      </c>
      <c r="F14" s="192" t="s">
        <v>322</v>
      </c>
      <c r="G14" s="197" t="s">
        <v>307</v>
      </c>
      <c r="H14" s="193" t="s">
        <v>323</v>
      </c>
      <c r="I14" s="194"/>
      <c r="J14" s="195" t="s">
        <v>336</v>
      </c>
      <c r="K14" s="195" t="s">
        <v>337</v>
      </c>
      <c r="L14" s="196">
        <v>3</v>
      </c>
    </row>
    <row r="15" spans="1:12" s="138" customFormat="1" ht="28.5" customHeight="1">
      <c r="A15" s="87">
        <v>12</v>
      </c>
      <c r="B15" s="217" t="str">
        <f t="shared" si="1"/>
        <v>Üç  Adım-3</v>
      </c>
      <c r="C15" s="190">
        <v>375</v>
      </c>
      <c r="D15" s="190"/>
      <c r="E15" s="191">
        <v>29343</v>
      </c>
      <c r="F15" s="192" t="s">
        <v>322</v>
      </c>
      <c r="G15" s="197" t="s">
        <v>307</v>
      </c>
      <c r="H15" s="193" t="s">
        <v>324</v>
      </c>
      <c r="I15" s="194"/>
      <c r="J15" s="195" t="s">
        <v>336</v>
      </c>
      <c r="K15" s="195" t="s">
        <v>337</v>
      </c>
      <c r="L15" s="196">
        <v>3</v>
      </c>
    </row>
    <row r="16" spans="1:12" s="138" customFormat="1" ht="28.5" customHeight="1">
      <c r="A16" s="87">
        <v>13</v>
      </c>
      <c r="B16" s="217" t="str">
        <f t="shared" si="1"/>
        <v>Yüksek-3</v>
      </c>
      <c r="C16" s="190">
        <v>385</v>
      </c>
      <c r="D16" s="190"/>
      <c r="E16" s="191">
        <v>33920</v>
      </c>
      <c r="F16" s="192" t="s">
        <v>306</v>
      </c>
      <c r="G16" s="197" t="s">
        <v>307</v>
      </c>
      <c r="H16" s="193" t="s">
        <v>325</v>
      </c>
      <c r="I16" s="194"/>
      <c r="J16" s="195" t="s">
        <v>336</v>
      </c>
      <c r="K16" s="195" t="s">
        <v>337</v>
      </c>
      <c r="L16" s="196">
        <v>3</v>
      </c>
    </row>
    <row r="17" spans="1:12" s="138" customFormat="1" ht="28.5" customHeight="1">
      <c r="A17" s="87">
        <v>14</v>
      </c>
      <c r="B17" s="217" t="str">
        <f t="shared" si="1"/>
        <v>Sırık-3</v>
      </c>
      <c r="C17" s="190">
        <v>384</v>
      </c>
      <c r="D17" s="190"/>
      <c r="E17" s="191">
        <v>34682</v>
      </c>
      <c r="F17" s="192" t="s">
        <v>326</v>
      </c>
      <c r="G17" s="197" t="s">
        <v>307</v>
      </c>
      <c r="H17" s="193" t="s">
        <v>327</v>
      </c>
      <c r="I17" s="194"/>
      <c r="J17" s="195" t="s">
        <v>336</v>
      </c>
      <c r="K17" s="195" t="s">
        <v>337</v>
      </c>
      <c r="L17" s="196">
        <v>3</v>
      </c>
    </row>
    <row r="18" spans="1:12" s="138" customFormat="1" ht="28.5" customHeight="1">
      <c r="A18" s="87">
        <v>15</v>
      </c>
      <c r="B18" s="217" t="str">
        <f t="shared" si="1"/>
        <v>Disk-3</v>
      </c>
      <c r="C18" s="190">
        <v>379</v>
      </c>
      <c r="D18" s="190"/>
      <c r="E18" s="191">
        <v>34595</v>
      </c>
      <c r="F18" s="192" t="s">
        <v>328</v>
      </c>
      <c r="G18" s="197" t="s">
        <v>307</v>
      </c>
      <c r="H18" s="193" t="s">
        <v>329</v>
      </c>
      <c r="I18" s="194"/>
      <c r="J18" s="195" t="s">
        <v>336</v>
      </c>
      <c r="K18" s="195" t="s">
        <v>337</v>
      </c>
      <c r="L18" s="196">
        <v>3</v>
      </c>
    </row>
    <row r="19" spans="1:12" s="138" customFormat="1" ht="28.5" customHeight="1">
      <c r="A19" s="87">
        <v>16</v>
      </c>
      <c r="B19" s="217" t="str">
        <f t="shared" si="1"/>
        <v>Cirit-3</v>
      </c>
      <c r="C19" s="190">
        <v>378</v>
      </c>
      <c r="D19" s="190"/>
      <c r="E19" s="191">
        <v>34523</v>
      </c>
      <c r="F19" s="192" t="s">
        <v>330</v>
      </c>
      <c r="G19" s="197" t="s">
        <v>307</v>
      </c>
      <c r="H19" s="193" t="s">
        <v>331</v>
      </c>
      <c r="I19" s="194"/>
      <c r="J19" s="195" t="s">
        <v>336</v>
      </c>
      <c r="K19" s="195" t="s">
        <v>337</v>
      </c>
      <c r="L19" s="196">
        <v>3</v>
      </c>
    </row>
    <row r="20" spans="1:12" s="138" customFormat="1" ht="28.5" customHeight="1">
      <c r="A20" s="87">
        <v>17</v>
      </c>
      <c r="B20" s="217" t="str">
        <f t="shared" si="1"/>
        <v>Gülle-3</v>
      </c>
      <c r="C20" s="190">
        <v>380</v>
      </c>
      <c r="D20" s="190"/>
      <c r="E20" s="191">
        <v>33760</v>
      </c>
      <c r="F20" s="192" t="s">
        <v>332</v>
      </c>
      <c r="G20" s="197" t="s">
        <v>307</v>
      </c>
      <c r="H20" s="193" t="s">
        <v>333</v>
      </c>
      <c r="I20" s="194"/>
      <c r="J20" s="195" t="s">
        <v>336</v>
      </c>
      <c r="K20" s="195" t="s">
        <v>337</v>
      </c>
      <c r="L20" s="196">
        <v>3</v>
      </c>
    </row>
    <row r="21" spans="1:12" s="138" customFormat="1" ht="28.5" customHeight="1">
      <c r="A21" s="87">
        <v>18</v>
      </c>
      <c r="B21" s="217" t="str">
        <f t="shared" si="1"/>
        <v>Çekiç-3</v>
      </c>
      <c r="C21" s="291">
        <v>376</v>
      </c>
      <c r="D21" s="291"/>
      <c r="E21" s="292">
        <v>34683</v>
      </c>
      <c r="F21" s="293" t="s">
        <v>334</v>
      </c>
      <c r="G21" s="294" t="s">
        <v>307</v>
      </c>
      <c r="H21" s="295" t="s">
        <v>335</v>
      </c>
      <c r="I21" s="296"/>
      <c r="J21" s="297" t="s">
        <v>336</v>
      </c>
      <c r="K21" s="297" t="s">
        <v>337</v>
      </c>
      <c r="L21" s="298">
        <v>3</v>
      </c>
    </row>
    <row r="22" spans="1:12" s="138" customFormat="1" ht="91.5" customHeight="1">
      <c r="A22" s="87">
        <v>19</v>
      </c>
      <c r="B22" s="299" t="str">
        <f aca="true" t="shared" si="2" ref="B22:B33">CONCATENATE(H22,"-",J22,"-",K22)</f>
        <v>4X100M-1-7</v>
      </c>
      <c r="C22" s="291" t="s">
        <v>632</v>
      </c>
      <c r="D22" s="291"/>
      <c r="E22" s="292" t="s">
        <v>631</v>
      </c>
      <c r="F22" s="293" t="s">
        <v>630</v>
      </c>
      <c r="G22" s="294" t="s">
        <v>307</v>
      </c>
      <c r="H22" s="295" t="s">
        <v>203</v>
      </c>
      <c r="I22" s="296"/>
      <c r="J22" s="297" t="s">
        <v>336</v>
      </c>
      <c r="K22" s="297" t="s">
        <v>337</v>
      </c>
      <c r="L22" s="298">
        <v>3</v>
      </c>
    </row>
    <row r="23" spans="1:12" s="138" customFormat="1" ht="91.5" customHeight="1" thickBot="1">
      <c r="A23" s="87">
        <v>20</v>
      </c>
      <c r="B23" s="228" t="str">
        <f t="shared" si="2"/>
        <v>4X400M-1-7</v>
      </c>
      <c r="C23" s="219" t="s">
        <v>611</v>
      </c>
      <c r="D23" s="219"/>
      <c r="E23" s="220" t="s">
        <v>612</v>
      </c>
      <c r="F23" s="221" t="s">
        <v>613</v>
      </c>
      <c r="G23" s="222" t="s">
        <v>307</v>
      </c>
      <c r="H23" s="223" t="s">
        <v>204</v>
      </c>
      <c r="I23" s="224"/>
      <c r="J23" s="225" t="s">
        <v>336</v>
      </c>
      <c r="K23" s="225" t="s">
        <v>337</v>
      </c>
      <c r="L23" s="226">
        <v>3</v>
      </c>
    </row>
    <row r="24" spans="1:12" s="218" customFormat="1" ht="28.5" customHeight="1">
      <c r="A24" s="87">
        <v>21</v>
      </c>
      <c r="B24" s="227" t="str">
        <f t="shared" si="2"/>
        <v>110m.Eng.-1-2</v>
      </c>
      <c r="C24" s="300">
        <v>388</v>
      </c>
      <c r="D24" s="300"/>
      <c r="E24" s="301">
        <v>33970</v>
      </c>
      <c r="F24" s="302" t="s">
        <v>338</v>
      </c>
      <c r="G24" s="303" t="s">
        <v>339</v>
      </c>
      <c r="H24" s="304" t="s">
        <v>340</v>
      </c>
      <c r="I24" s="305"/>
      <c r="J24" s="306" t="s">
        <v>336</v>
      </c>
      <c r="K24" s="306" t="s">
        <v>354</v>
      </c>
      <c r="L24" s="307">
        <v>4</v>
      </c>
    </row>
    <row r="25" spans="1:12" s="218" customFormat="1" ht="28.5" customHeight="1">
      <c r="A25" s="87">
        <v>22</v>
      </c>
      <c r="B25" s="227" t="str">
        <f t="shared" si="2"/>
        <v>100m.-1-2</v>
      </c>
      <c r="C25" s="136">
        <v>390</v>
      </c>
      <c r="D25" s="136"/>
      <c r="E25" s="308">
        <v>34335</v>
      </c>
      <c r="F25" s="309" t="s">
        <v>342</v>
      </c>
      <c r="G25" s="310" t="s">
        <v>339</v>
      </c>
      <c r="H25" s="311" t="s">
        <v>309</v>
      </c>
      <c r="I25" s="161"/>
      <c r="J25" s="312" t="s">
        <v>336</v>
      </c>
      <c r="K25" s="312" t="s">
        <v>354</v>
      </c>
      <c r="L25" s="313">
        <v>4</v>
      </c>
    </row>
    <row r="26" spans="1:12" s="218" customFormat="1" ht="28.5" customHeight="1">
      <c r="A26" s="87">
        <v>23</v>
      </c>
      <c r="B26" s="227" t="str">
        <f t="shared" si="2"/>
        <v>200m.-1-2</v>
      </c>
      <c r="C26" s="136">
        <v>390</v>
      </c>
      <c r="D26" s="136"/>
      <c r="E26" s="308">
        <v>34335</v>
      </c>
      <c r="F26" s="309" t="s">
        <v>342</v>
      </c>
      <c r="G26" s="310" t="s">
        <v>339</v>
      </c>
      <c r="H26" s="311" t="s">
        <v>310</v>
      </c>
      <c r="I26" s="161"/>
      <c r="J26" s="312" t="s">
        <v>336</v>
      </c>
      <c r="K26" s="312" t="s">
        <v>354</v>
      </c>
      <c r="L26" s="313">
        <v>4</v>
      </c>
    </row>
    <row r="27" spans="1:12" s="218" customFormat="1" ht="28.5" customHeight="1">
      <c r="A27" s="87">
        <v>24</v>
      </c>
      <c r="B27" s="227" t="str">
        <f t="shared" si="2"/>
        <v>400m.-1-2</v>
      </c>
      <c r="C27" s="136">
        <v>580</v>
      </c>
      <c r="D27" s="136"/>
      <c r="E27" s="308">
        <v>35065</v>
      </c>
      <c r="F27" s="309" t="s">
        <v>591</v>
      </c>
      <c r="G27" s="310" t="s">
        <v>339</v>
      </c>
      <c r="H27" s="311" t="s">
        <v>312</v>
      </c>
      <c r="I27" s="161"/>
      <c r="J27" s="312" t="s">
        <v>336</v>
      </c>
      <c r="K27" s="312" t="s">
        <v>354</v>
      </c>
      <c r="L27" s="313">
        <v>4</v>
      </c>
    </row>
    <row r="28" spans="1:12" s="218" customFormat="1" ht="28.5" customHeight="1">
      <c r="A28" s="87">
        <v>25</v>
      </c>
      <c r="B28" s="227" t="str">
        <f t="shared" si="2"/>
        <v>400m.Eng.-1-2</v>
      </c>
      <c r="C28" s="136">
        <v>388</v>
      </c>
      <c r="D28" s="136"/>
      <c r="E28" s="308">
        <v>33970</v>
      </c>
      <c r="F28" s="309" t="s">
        <v>338</v>
      </c>
      <c r="G28" s="310" t="s">
        <v>339</v>
      </c>
      <c r="H28" s="311" t="s">
        <v>314</v>
      </c>
      <c r="I28" s="161"/>
      <c r="J28" s="312" t="s">
        <v>336</v>
      </c>
      <c r="K28" s="312" t="s">
        <v>354</v>
      </c>
      <c r="L28" s="313">
        <v>4</v>
      </c>
    </row>
    <row r="29" spans="1:12" s="218" customFormat="1" ht="28.5" customHeight="1">
      <c r="A29" s="87">
        <v>26</v>
      </c>
      <c r="B29" s="227" t="str">
        <f t="shared" si="2"/>
        <v>800m.-1-2</v>
      </c>
      <c r="C29" s="136">
        <v>393</v>
      </c>
      <c r="D29" s="136"/>
      <c r="E29" s="308">
        <v>34700</v>
      </c>
      <c r="F29" s="309" t="s">
        <v>343</v>
      </c>
      <c r="G29" s="310" t="s">
        <v>339</v>
      </c>
      <c r="H29" s="311" t="s">
        <v>315</v>
      </c>
      <c r="I29" s="161"/>
      <c r="J29" s="312" t="s">
        <v>336</v>
      </c>
      <c r="K29" s="312" t="s">
        <v>354</v>
      </c>
      <c r="L29" s="313">
        <v>4</v>
      </c>
    </row>
    <row r="30" spans="1:12" s="218" customFormat="1" ht="28.5" customHeight="1">
      <c r="A30" s="87">
        <v>27</v>
      </c>
      <c r="B30" s="227" t="str">
        <f t="shared" si="2"/>
        <v>1500m.-1-2</v>
      </c>
      <c r="C30" s="136">
        <v>398</v>
      </c>
      <c r="D30" s="136"/>
      <c r="E30" s="308">
        <v>33239</v>
      </c>
      <c r="F30" s="309" t="s">
        <v>344</v>
      </c>
      <c r="G30" s="310" t="s">
        <v>339</v>
      </c>
      <c r="H30" s="311" t="s">
        <v>317</v>
      </c>
      <c r="I30" s="161"/>
      <c r="J30" s="312" t="s">
        <v>336</v>
      </c>
      <c r="K30" s="312" t="s">
        <v>354</v>
      </c>
      <c r="L30" s="313">
        <v>4</v>
      </c>
    </row>
    <row r="31" spans="1:12" s="218" customFormat="1" ht="28.5" customHeight="1">
      <c r="A31" s="87">
        <v>28</v>
      </c>
      <c r="B31" s="227" t="str">
        <f t="shared" si="2"/>
        <v>3000m.-1-2</v>
      </c>
      <c r="C31" s="136">
        <v>398</v>
      </c>
      <c r="D31" s="136"/>
      <c r="E31" s="308">
        <v>33239</v>
      </c>
      <c r="F31" s="309" t="s">
        <v>344</v>
      </c>
      <c r="G31" s="310" t="s">
        <v>339</v>
      </c>
      <c r="H31" s="311" t="s">
        <v>318</v>
      </c>
      <c r="I31" s="161"/>
      <c r="J31" s="312" t="s">
        <v>336</v>
      </c>
      <c r="K31" s="312" t="s">
        <v>354</v>
      </c>
      <c r="L31" s="313">
        <v>4</v>
      </c>
    </row>
    <row r="32" spans="1:12" s="218" customFormat="1" ht="28.5" customHeight="1">
      <c r="A32" s="87">
        <v>29</v>
      </c>
      <c r="B32" s="227" t="str">
        <f t="shared" si="2"/>
        <v>3000m.Eng.-1-2</v>
      </c>
      <c r="C32" s="136">
        <v>392</v>
      </c>
      <c r="D32" s="136"/>
      <c r="E32" s="308">
        <v>32874</v>
      </c>
      <c r="F32" s="309" t="s">
        <v>345</v>
      </c>
      <c r="G32" s="310" t="s">
        <v>339</v>
      </c>
      <c r="H32" s="311" t="s">
        <v>321</v>
      </c>
      <c r="I32" s="161"/>
      <c r="J32" s="312" t="s">
        <v>336</v>
      </c>
      <c r="K32" s="312" t="s">
        <v>354</v>
      </c>
      <c r="L32" s="313">
        <v>4</v>
      </c>
    </row>
    <row r="33" spans="1:12" s="218" customFormat="1" ht="28.5" customHeight="1">
      <c r="A33" s="87">
        <v>30</v>
      </c>
      <c r="B33" s="227" t="str">
        <f t="shared" si="2"/>
        <v>5000m.-1-2</v>
      </c>
      <c r="C33" s="136">
        <v>400</v>
      </c>
      <c r="D33" s="136"/>
      <c r="E33" s="308">
        <v>30682</v>
      </c>
      <c r="F33" s="309" t="s">
        <v>346</v>
      </c>
      <c r="G33" s="310" t="s">
        <v>339</v>
      </c>
      <c r="H33" s="311" t="s">
        <v>320</v>
      </c>
      <c r="I33" s="161"/>
      <c r="J33" s="312" t="s">
        <v>336</v>
      </c>
      <c r="K33" s="312" t="s">
        <v>354</v>
      </c>
      <c r="L33" s="313">
        <v>4</v>
      </c>
    </row>
    <row r="34" spans="1:12" s="218" customFormat="1" ht="28.5" customHeight="1">
      <c r="A34" s="87">
        <v>31</v>
      </c>
      <c r="B34" s="217" t="str">
        <f aca="true" t="shared" si="3" ref="B34:B41">CONCATENATE(H34,"-",L34)</f>
        <v>Uzun-4</v>
      </c>
      <c r="C34" s="136">
        <v>397</v>
      </c>
      <c r="D34" s="136"/>
      <c r="E34" s="308">
        <v>34700</v>
      </c>
      <c r="F34" s="309" t="s">
        <v>341</v>
      </c>
      <c r="G34" s="310" t="s">
        <v>339</v>
      </c>
      <c r="H34" s="311" t="s">
        <v>323</v>
      </c>
      <c r="I34" s="161"/>
      <c r="J34" s="312" t="s">
        <v>336</v>
      </c>
      <c r="K34" s="312" t="s">
        <v>354</v>
      </c>
      <c r="L34" s="313">
        <v>4</v>
      </c>
    </row>
    <row r="35" spans="1:12" s="218" customFormat="1" ht="28.5" customHeight="1">
      <c r="A35" s="87">
        <v>32</v>
      </c>
      <c r="B35" s="217" t="str">
        <f t="shared" si="3"/>
        <v>Üç  Adım-4</v>
      </c>
      <c r="C35" s="136">
        <v>386</v>
      </c>
      <c r="D35" s="136"/>
      <c r="E35" s="308">
        <v>35431</v>
      </c>
      <c r="F35" s="309" t="s">
        <v>347</v>
      </c>
      <c r="G35" s="310" t="s">
        <v>339</v>
      </c>
      <c r="H35" s="311" t="s">
        <v>324</v>
      </c>
      <c r="I35" s="161"/>
      <c r="J35" s="312" t="s">
        <v>336</v>
      </c>
      <c r="K35" s="312" t="s">
        <v>354</v>
      </c>
      <c r="L35" s="313">
        <v>4</v>
      </c>
    </row>
    <row r="36" spans="1:12" s="218" customFormat="1" ht="28.5" customHeight="1">
      <c r="A36" s="87">
        <v>33</v>
      </c>
      <c r="B36" s="217" t="str">
        <f t="shared" si="3"/>
        <v>Yüksek-4</v>
      </c>
      <c r="C36" s="136">
        <v>395</v>
      </c>
      <c r="D36" s="136"/>
      <c r="E36" s="308">
        <v>31048</v>
      </c>
      <c r="F36" s="309" t="s">
        <v>348</v>
      </c>
      <c r="G36" s="310" t="s">
        <v>339</v>
      </c>
      <c r="H36" s="311" t="s">
        <v>325</v>
      </c>
      <c r="I36" s="161"/>
      <c r="J36" s="312" t="s">
        <v>336</v>
      </c>
      <c r="K36" s="312" t="s">
        <v>354</v>
      </c>
      <c r="L36" s="313">
        <v>4</v>
      </c>
    </row>
    <row r="37" spans="1:12" s="218" customFormat="1" ht="28.5" customHeight="1">
      <c r="A37" s="87">
        <v>34</v>
      </c>
      <c r="B37" s="217" t="str">
        <f t="shared" si="3"/>
        <v>Sırık-4</v>
      </c>
      <c r="C37" s="136">
        <v>399</v>
      </c>
      <c r="D37" s="136"/>
      <c r="E37" s="308">
        <v>35065</v>
      </c>
      <c r="F37" s="309" t="s">
        <v>349</v>
      </c>
      <c r="G37" s="310" t="s">
        <v>339</v>
      </c>
      <c r="H37" s="311" t="s">
        <v>327</v>
      </c>
      <c r="I37" s="161"/>
      <c r="J37" s="312" t="s">
        <v>336</v>
      </c>
      <c r="K37" s="312" t="s">
        <v>354</v>
      </c>
      <c r="L37" s="313">
        <v>4</v>
      </c>
    </row>
    <row r="38" spans="1:12" s="138" customFormat="1" ht="28.5" customHeight="1">
      <c r="A38" s="87">
        <v>35</v>
      </c>
      <c r="B38" s="217" t="str">
        <f t="shared" si="3"/>
        <v>Disk-4</v>
      </c>
      <c r="C38" s="136">
        <v>389</v>
      </c>
      <c r="D38" s="136"/>
      <c r="E38" s="308">
        <v>35065</v>
      </c>
      <c r="F38" s="309" t="s">
        <v>350</v>
      </c>
      <c r="G38" s="310" t="s">
        <v>339</v>
      </c>
      <c r="H38" s="311" t="s">
        <v>329</v>
      </c>
      <c r="I38" s="161"/>
      <c r="J38" s="312" t="s">
        <v>336</v>
      </c>
      <c r="K38" s="312" t="s">
        <v>354</v>
      </c>
      <c r="L38" s="313">
        <v>4</v>
      </c>
    </row>
    <row r="39" spans="1:12" s="138" customFormat="1" ht="28.5" customHeight="1">
      <c r="A39" s="87">
        <v>36</v>
      </c>
      <c r="B39" s="217" t="str">
        <f t="shared" si="3"/>
        <v>Cirit-4</v>
      </c>
      <c r="C39" s="136">
        <v>391</v>
      </c>
      <c r="D39" s="136"/>
      <c r="E39" s="308">
        <v>34700</v>
      </c>
      <c r="F39" s="309" t="s">
        <v>351</v>
      </c>
      <c r="G39" s="310" t="s">
        <v>339</v>
      </c>
      <c r="H39" s="311" t="s">
        <v>331</v>
      </c>
      <c r="I39" s="161"/>
      <c r="J39" s="312" t="s">
        <v>336</v>
      </c>
      <c r="K39" s="312" t="s">
        <v>354</v>
      </c>
      <c r="L39" s="313">
        <v>4</v>
      </c>
    </row>
    <row r="40" spans="1:12" s="138" customFormat="1" ht="28.5" customHeight="1">
      <c r="A40" s="87">
        <v>37</v>
      </c>
      <c r="B40" s="217" t="str">
        <f t="shared" si="3"/>
        <v>Gülle-4</v>
      </c>
      <c r="C40" s="136">
        <v>396</v>
      </c>
      <c r="D40" s="136"/>
      <c r="E40" s="308">
        <v>33604</v>
      </c>
      <c r="F40" s="309" t="s">
        <v>352</v>
      </c>
      <c r="G40" s="310" t="s">
        <v>339</v>
      </c>
      <c r="H40" s="311" t="s">
        <v>333</v>
      </c>
      <c r="I40" s="161"/>
      <c r="J40" s="312" t="s">
        <v>336</v>
      </c>
      <c r="K40" s="312" t="s">
        <v>354</v>
      </c>
      <c r="L40" s="313">
        <v>4</v>
      </c>
    </row>
    <row r="41" spans="1:12" s="138" customFormat="1" ht="28.5" customHeight="1">
      <c r="A41" s="87">
        <v>38</v>
      </c>
      <c r="B41" s="217" t="str">
        <f t="shared" si="3"/>
        <v>Çekiç-4</v>
      </c>
      <c r="C41" s="300">
        <v>394</v>
      </c>
      <c r="D41" s="300"/>
      <c r="E41" s="301">
        <v>30682</v>
      </c>
      <c r="F41" s="302" t="s">
        <v>353</v>
      </c>
      <c r="G41" s="303" t="s">
        <v>339</v>
      </c>
      <c r="H41" s="304" t="s">
        <v>335</v>
      </c>
      <c r="I41" s="305"/>
      <c r="J41" s="306" t="s">
        <v>336</v>
      </c>
      <c r="K41" s="306" t="s">
        <v>354</v>
      </c>
      <c r="L41" s="307">
        <v>4</v>
      </c>
    </row>
    <row r="42" spans="1:12" s="138" customFormat="1" ht="90" customHeight="1">
      <c r="A42" s="87">
        <v>39</v>
      </c>
      <c r="B42" s="217" t="str">
        <f aca="true" t="shared" si="4" ref="B42:B53">CONCATENATE(H42,"-",J42,"-",K42)</f>
        <v>4X100M-1-2</v>
      </c>
      <c r="C42" s="136" t="s">
        <v>633</v>
      </c>
      <c r="D42" s="136"/>
      <c r="E42" s="308" t="s">
        <v>634</v>
      </c>
      <c r="F42" s="309" t="s">
        <v>635</v>
      </c>
      <c r="G42" s="310" t="s">
        <v>339</v>
      </c>
      <c r="H42" s="311" t="s">
        <v>203</v>
      </c>
      <c r="I42" s="161"/>
      <c r="J42" s="312" t="s">
        <v>336</v>
      </c>
      <c r="K42" s="312" t="s">
        <v>354</v>
      </c>
      <c r="L42" s="313">
        <v>4</v>
      </c>
    </row>
    <row r="43" spans="1:12" s="138" customFormat="1" ht="90" customHeight="1">
      <c r="A43" s="87">
        <v>40</v>
      </c>
      <c r="B43" s="217" t="str">
        <f t="shared" si="4"/>
        <v>4X400M-1-2</v>
      </c>
      <c r="C43" s="136" t="s">
        <v>596</v>
      </c>
      <c r="D43" s="136"/>
      <c r="E43" s="308" t="s">
        <v>595</v>
      </c>
      <c r="F43" s="309" t="s">
        <v>597</v>
      </c>
      <c r="G43" s="310" t="s">
        <v>339</v>
      </c>
      <c r="H43" s="311" t="s">
        <v>204</v>
      </c>
      <c r="I43" s="161"/>
      <c r="J43" s="312" t="s">
        <v>336</v>
      </c>
      <c r="K43" s="312" t="s">
        <v>354</v>
      </c>
      <c r="L43" s="313">
        <v>4</v>
      </c>
    </row>
    <row r="44" spans="1:12" s="138" customFormat="1" ht="28.5" customHeight="1">
      <c r="A44" s="87">
        <v>41</v>
      </c>
      <c r="B44" s="217" t="str">
        <f t="shared" si="4"/>
        <v>110m.Eng.-1-5</v>
      </c>
      <c r="C44" s="190">
        <v>416</v>
      </c>
      <c r="D44" s="190"/>
      <c r="E44" s="191">
        <v>31462</v>
      </c>
      <c r="F44" s="192" t="s">
        <v>355</v>
      </c>
      <c r="G44" s="197" t="s">
        <v>356</v>
      </c>
      <c r="H44" s="193" t="s">
        <v>340</v>
      </c>
      <c r="I44" s="194"/>
      <c r="J44" s="195" t="s">
        <v>336</v>
      </c>
      <c r="K44" s="195" t="s">
        <v>369</v>
      </c>
      <c r="L44" s="196">
        <v>7</v>
      </c>
    </row>
    <row r="45" spans="1:12" s="138" customFormat="1" ht="28.5" customHeight="1">
      <c r="A45" s="87">
        <v>42</v>
      </c>
      <c r="B45" s="217" t="str">
        <f t="shared" si="4"/>
        <v>100m.-1-5</v>
      </c>
      <c r="C45" s="190">
        <v>409</v>
      </c>
      <c r="D45" s="190"/>
      <c r="E45" s="191">
        <v>32632</v>
      </c>
      <c r="F45" s="192" t="s">
        <v>357</v>
      </c>
      <c r="G45" s="197" t="s">
        <v>356</v>
      </c>
      <c r="H45" s="193" t="s">
        <v>309</v>
      </c>
      <c r="I45" s="194"/>
      <c r="J45" s="195" t="s">
        <v>336</v>
      </c>
      <c r="K45" s="195" t="s">
        <v>369</v>
      </c>
      <c r="L45" s="196">
        <v>7</v>
      </c>
    </row>
    <row r="46" spans="1:12" s="138" customFormat="1" ht="28.5" customHeight="1">
      <c r="A46" s="87">
        <v>43</v>
      </c>
      <c r="B46" s="217" t="str">
        <f t="shared" si="4"/>
        <v>200m.-1-5</v>
      </c>
      <c r="C46" s="190">
        <v>409</v>
      </c>
      <c r="D46" s="190"/>
      <c r="E46" s="191">
        <v>32632</v>
      </c>
      <c r="F46" s="192" t="s">
        <v>357</v>
      </c>
      <c r="G46" s="197" t="s">
        <v>356</v>
      </c>
      <c r="H46" s="193" t="s">
        <v>310</v>
      </c>
      <c r="I46" s="194"/>
      <c r="J46" s="195" t="s">
        <v>336</v>
      </c>
      <c r="K46" s="195" t="s">
        <v>369</v>
      </c>
      <c r="L46" s="196">
        <v>7</v>
      </c>
    </row>
    <row r="47" spans="1:12" s="138" customFormat="1" ht="28.5" customHeight="1">
      <c r="A47" s="87">
        <v>44</v>
      </c>
      <c r="B47" s="217" t="str">
        <f t="shared" si="4"/>
        <v>400m.-1-5</v>
      </c>
      <c r="C47" s="190">
        <v>410</v>
      </c>
      <c r="D47" s="190"/>
      <c r="E47" s="191">
        <v>33470</v>
      </c>
      <c r="F47" s="192" t="s">
        <v>358</v>
      </c>
      <c r="G47" s="197" t="s">
        <v>356</v>
      </c>
      <c r="H47" s="193" t="s">
        <v>312</v>
      </c>
      <c r="I47" s="194"/>
      <c r="J47" s="195" t="s">
        <v>336</v>
      </c>
      <c r="K47" s="195" t="s">
        <v>369</v>
      </c>
      <c r="L47" s="196">
        <v>7</v>
      </c>
    </row>
    <row r="48" spans="1:12" s="138" customFormat="1" ht="28.5" customHeight="1">
      <c r="A48" s="87">
        <v>45</v>
      </c>
      <c r="B48" s="217" t="str">
        <f t="shared" si="4"/>
        <v>400m.Eng.-1-5</v>
      </c>
      <c r="C48" s="190">
        <v>416</v>
      </c>
      <c r="D48" s="190"/>
      <c r="E48" s="191">
        <v>31462</v>
      </c>
      <c r="F48" s="192" t="s">
        <v>355</v>
      </c>
      <c r="G48" s="197" t="s">
        <v>356</v>
      </c>
      <c r="H48" s="193" t="s">
        <v>314</v>
      </c>
      <c r="I48" s="194"/>
      <c r="J48" s="195" t="s">
        <v>336</v>
      </c>
      <c r="K48" s="195" t="s">
        <v>369</v>
      </c>
      <c r="L48" s="196">
        <v>7</v>
      </c>
    </row>
    <row r="49" spans="1:12" s="138" customFormat="1" ht="28.5" customHeight="1">
      <c r="A49" s="87">
        <v>46</v>
      </c>
      <c r="B49" s="217" t="str">
        <f t="shared" si="4"/>
        <v>800m.-1-5</v>
      </c>
      <c r="C49" s="190">
        <v>406</v>
      </c>
      <c r="D49" s="190"/>
      <c r="E49" s="191">
        <v>32937</v>
      </c>
      <c r="F49" s="192" t="s">
        <v>359</v>
      </c>
      <c r="G49" s="197" t="s">
        <v>356</v>
      </c>
      <c r="H49" s="193" t="s">
        <v>315</v>
      </c>
      <c r="I49" s="194"/>
      <c r="J49" s="195" t="s">
        <v>336</v>
      </c>
      <c r="K49" s="195" t="s">
        <v>369</v>
      </c>
      <c r="L49" s="196">
        <v>7</v>
      </c>
    </row>
    <row r="50" spans="1:12" s="138" customFormat="1" ht="28.5" customHeight="1">
      <c r="A50" s="87">
        <v>47</v>
      </c>
      <c r="B50" s="217" t="str">
        <f t="shared" si="4"/>
        <v>1500m.-1-5</v>
      </c>
      <c r="C50" s="190">
        <v>406</v>
      </c>
      <c r="D50" s="190"/>
      <c r="E50" s="191">
        <v>32937</v>
      </c>
      <c r="F50" s="192" t="s">
        <v>359</v>
      </c>
      <c r="G50" s="197" t="s">
        <v>356</v>
      </c>
      <c r="H50" s="193" t="s">
        <v>317</v>
      </c>
      <c r="I50" s="194"/>
      <c r="J50" s="195" t="s">
        <v>336</v>
      </c>
      <c r="K50" s="195" t="s">
        <v>369</v>
      </c>
      <c r="L50" s="196">
        <v>7</v>
      </c>
    </row>
    <row r="51" spans="1:12" s="138" customFormat="1" ht="28.5" customHeight="1">
      <c r="A51" s="87">
        <v>48</v>
      </c>
      <c r="B51" s="217" t="str">
        <f t="shared" si="4"/>
        <v>3000m.-1-5</v>
      </c>
      <c r="C51" s="190">
        <v>401</v>
      </c>
      <c r="D51" s="190"/>
      <c r="E51" s="191">
        <v>34444</v>
      </c>
      <c r="F51" s="192" t="s">
        <v>360</v>
      </c>
      <c r="G51" s="197" t="s">
        <v>356</v>
      </c>
      <c r="H51" s="193" t="s">
        <v>318</v>
      </c>
      <c r="I51" s="194"/>
      <c r="J51" s="195" t="s">
        <v>336</v>
      </c>
      <c r="K51" s="195" t="s">
        <v>369</v>
      </c>
      <c r="L51" s="196">
        <v>7</v>
      </c>
    </row>
    <row r="52" spans="1:12" s="138" customFormat="1" ht="28.5" customHeight="1">
      <c r="A52" s="87">
        <v>49</v>
      </c>
      <c r="B52" s="217" t="str">
        <f t="shared" si="4"/>
        <v>3000m.Eng.-1-5</v>
      </c>
      <c r="C52" s="190">
        <v>414</v>
      </c>
      <c r="D52" s="190"/>
      <c r="E52" s="191">
        <v>32310</v>
      </c>
      <c r="F52" s="192" t="s">
        <v>361</v>
      </c>
      <c r="G52" s="197" t="s">
        <v>356</v>
      </c>
      <c r="H52" s="193" t="s">
        <v>321</v>
      </c>
      <c r="I52" s="194"/>
      <c r="J52" s="195" t="s">
        <v>336</v>
      </c>
      <c r="K52" s="195" t="s">
        <v>369</v>
      </c>
      <c r="L52" s="196">
        <v>7</v>
      </c>
    </row>
    <row r="53" spans="1:12" s="138" customFormat="1" ht="28.5" customHeight="1">
      <c r="A53" s="87">
        <v>50</v>
      </c>
      <c r="B53" s="217" t="str">
        <f t="shared" si="4"/>
        <v>5000m.-1-5</v>
      </c>
      <c r="C53" s="190">
        <v>401</v>
      </c>
      <c r="D53" s="190"/>
      <c r="E53" s="191">
        <v>34444</v>
      </c>
      <c r="F53" s="192" t="s">
        <v>360</v>
      </c>
      <c r="G53" s="197" t="s">
        <v>356</v>
      </c>
      <c r="H53" s="193" t="s">
        <v>320</v>
      </c>
      <c r="I53" s="194"/>
      <c r="J53" s="195" t="s">
        <v>336</v>
      </c>
      <c r="K53" s="195" t="s">
        <v>369</v>
      </c>
      <c r="L53" s="196">
        <v>7</v>
      </c>
    </row>
    <row r="54" spans="1:12" s="138" customFormat="1" ht="28.5" customHeight="1">
      <c r="A54" s="87">
        <v>51</v>
      </c>
      <c r="B54" s="217" t="str">
        <f aca="true" t="shared" si="5" ref="B54:B61">CONCATENATE(H54,"-",L54)</f>
        <v>Uzun-7</v>
      </c>
      <c r="C54" s="190">
        <v>413</v>
      </c>
      <c r="D54" s="190"/>
      <c r="E54" s="191">
        <v>32510</v>
      </c>
      <c r="F54" s="192" t="s">
        <v>362</v>
      </c>
      <c r="G54" s="197" t="s">
        <v>356</v>
      </c>
      <c r="H54" s="193" t="s">
        <v>323</v>
      </c>
      <c r="I54" s="194"/>
      <c r="J54" s="195" t="s">
        <v>336</v>
      </c>
      <c r="K54" s="195" t="s">
        <v>369</v>
      </c>
      <c r="L54" s="196">
        <v>7</v>
      </c>
    </row>
    <row r="55" spans="1:12" s="138" customFormat="1" ht="28.5" customHeight="1">
      <c r="A55" s="87">
        <v>52</v>
      </c>
      <c r="B55" s="217" t="str">
        <f t="shared" si="5"/>
        <v>Üç  Adım-7</v>
      </c>
      <c r="C55" s="190">
        <v>413</v>
      </c>
      <c r="D55" s="190"/>
      <c r="E55" s="191">
        <v>32510</v>
      </c>
      <c r="F55" s="192" t="s">
        <v>362</v>
      </c>
      <c r="G55" s="197" t="s">
        <v>356</v>
      </c>
      <c r="H55" s="193" t="s">
        <v>324</v>
      </c>
      <c r="I55" s="194"/>
      <c r="J55" s="195" t="s">
        <v>336</v>
      </c>
      <c r="K55" s="195" t="s">
        <v>369</v>
      </c>
      <c r="L55" s="196">
        <v>7</v>
      </c>
    </row>
    <row r="56" spans="1:12" s="138" customFormat="1" ht="28.5" customHeight="1">
      <c r="A56" s="87">
        <v>53</v>
      </c>
      <c r="B56" s="217" t="str">
        <f t="shared" si="5"/>
        <v>Yüksek-7</v>
      </c>
      <c r="C56" s="190">
        <v>412</v>
      </c>
      <c r="D56" s="190"/>
      <c r="E56" s="191">
        <v>33006</v>
      </c>
      <c r="F56" s="192" t="s">
        <v>363</v>
      </c>
      <c r="G56" s="197" t="s">
        <v>356</v>
      </c>
      <c r="H56" s="193" t="s">
        <v>325</v>
      </c>
      <c r="I56" s="194"/>
      <c r="J56" s="195" t="s">
        <v>336</v>
      </c>
      <c r="K56" s="195" t="s">
        <v>369</v>
      </c>
      <c r="L56" s="196">
        <v>7</v>
      </c>
    </row>
    <row r="57" spans="1:12" s="138" customFormat="1" ht="28.5" customHeight="1">
      <c r="A57" s="87">
        <v>54</v>
      </c>
      <c r="B57" s="217" t="str">
        <f t="shared" si="5"/>
        <v>Sırık-7</v>
      </c>
      <c r="C57" s="190">
        <v>402</v>
      </c>
      <c r="D57" s="190"/>
      <c r="E57" s="191">
        <v>33302</v>
      </c>
      <c r="F57" s="192" t="s">
        <v>364</v>
      </c>
      <c r="G57" s="197" t="s">
        <v>356</v>
      </c>
      <c r="H57" s="193" t="s">
        <v>327</v>
      </c>
      <c r="I57" s="194"/>
      <c r="J57" s="195" t="s">
        <v>336</v>
      </c>
      <c r="K57" s="195" t="s">
        <v>369</v>
      </c>
      <c r="L57" s="196">
        <v>7</v>
      </c>
    </row>
    <row r="58" spans="1:12" s="138" customFormat="1" ht="28.5" customHeight="1">
      <c r="A58" s="87">
        <v>55</v>
      </c>
      <c r="B58" s="217" t="str">
        <f t="shared" si="5"/>
        <v>Disk-7</v>
      </c>
      <c r="C58" s="190">
        <v>403</v>
      </c>
      <c r="D58" s="190"/>
      <c r="E58" s="191">
        <v>27948</v>
      </c>
      <c r="F58" s="192" t="s">
        <v>365</v>
      </c>
      <c r="G58" s="197" t="s">
        <v>356</v>
      </c>
      <c r="H58" s="193" t="s">
        <v>329</v>
      </c>
      <c r="I58" s="194"/>
      <c r="J58" s="195" t="s">
        <v>336</v>
      </c>
      <c r="K58" s="195" t="s">
        <v>369</v>
      </c>
      <c r="L58" s="196">
        <v>7</v>
      </c>
    </row>
    <row r="59" spans="1:12" s="138" customFormat="1" ht="28.5" customHeight="1">
      <c r="A59" s="87">
        <v>56</v>
      </c>
      <c r="B59" s="217" t="str">
        <f t="shared" si="5"/>
        <v>Cirit-7</v>
      </c>
      <c r="C59" s="190">
        <v>411</v>
      </c>
      <c r="D59" s="190"/>
      <c r="E59" s="191">
        <v>32973</v>
      </c>
      <c r="F59" s="192" t="s">
        <v>366</v>
      </c>
      <c r="G59" s="197" t="s">
        <v>356</v>
      </c>
      <c r="H59" s="193" t="s">
        <v>331</v>
      </c>
      <c r="I59" s="194"/>
      <c r="J59" s="195" t="s">
        <v>336</v>
      </c>
      <c r="K59" s="195" t="s">
        <v>369</v>
      </c>
      <c r="L59" s="196">
        <v>7</v>
      </c>
    </row>
    <row r="60" spans="1:12" s="138" customFormat="1" ht="28.5" customHeight="1">
      <c r="A60" s="87">
        <v>57</v>
      </c>
      <c r="B60" s="217" t="str">
        <f t="shared" si="5"/>
        <v>Gülle-7</v>
      </c>
      <c r="C60" s="190">
        <v>405</v>
      </c>
      <c r="D60" s="190"/>
      <c r="E60" s="191">
        <v>31535</v>
      </c>
      <c r="F60" s="192" t="s">
        <v>367</v>
      </c>
      <c r="G60" s="197" t="s">
        <v>356</v>
      </c>
      <c r="H60" s="193" t="s">
        <v>333</v>
      </c>
      <c r="I60" s="194"/>
      <c r="J60" s="195" t="s">
        <v>336</v>
      </c>
      <c r="K60" s="195" t="s">
        <v>369</v>
      </c>
      <c r="L60" s="196">
        <v>7</v>
      </c>
    </row>
    <row r="61" spans="1:12" s="138" customFormat="1" ht="28.5" customHeight="1">
      <c r="A61" s="87">
        <v>58</v>
      </c>
      <c r="B61" s="217" t="str">
        <f t="shared" si="5"/>
        <v>Çekiç-7</v>
      </c>
      <c r="C61" s="291">
        <v>415</v>
      </c>
      <c r="D61" s="291"/>
      <c r="E61" s="292">
        <v>34921</v>
      </c>
      <c r="F61" s="293" t="s">
        <v>368</v>
      </c>
      <c r="G61" s="294" t="s">
        <v>356</v>
      </c>
      <c r="H61" s="295" t="s">
        <v>335</v>
      </c>
      <c r="I61" s="296"/>
      <c r="J61" s="297" t="s">
        <v>336</v>
      </c>
      <c r="K61" s="297" t="s">
        <v>369</v>
      </c>
      <c r="L61" s="298">
        <v>7</v>
      </c>
    </row>
    <row r="62" spans="1:12" s="138" customFormat="1" ht="93" customHeight="1">
      <c r="A62" s="87">
        <v>59</v>
      </c>
      <c r="B62" s="299" t="str">
        <f aca="true" t="shared" si="6" ref="B62:B73">CONCATENATE(H62,"-",J62,"-",K62)</f>
        <v>4X100M-1-5</v>
      </c>
      <c r="C62" s="291" t="s">
        <v>636</v>
      </c>
      <c r="D62" s="291"/>
      <c r="E62" s="292" t="s">
        <v>619</v>
      </c>
      <c r="F62" s="293" t="s">
        <v>637</v>
      </c>
      <c r="G62" s="294" t="s">
        <v>356</v>
      </c>
      <c r="H62" s="295" t="s">
        <v>203</v>
      </c>
      <c r="I62" s="296"/>
      <c r="J62" s="297" t="s">
        <v>336</v>
      </c>
      <c r="K62" s="297" t="s">
        <v>369</v>
      </c>
      <c r="L62" s="298">
        <v>7</v>
      </c>
    </row>
    <row r="63" spans="1:12" s="138" customFormat="1" ht="93" customHeight="1" thickBot="1">
      <c r="A63" s="87">
        <v>60</v>
      </c>
      <c r="B63" s="228" t="str">
        <f t="shared" si="6"/>
        <v>4X400M-1-5</v>
      </c>
      <c r="C63" s="219" t="s">
        <v>605</v>
      </c>
      <c r="D63" s="219"/>
      <c r="E63" s="220" t="s">
        <v>606</v>
      </c>
      <c r="F63" s="221" t="s">
        <v>607</v>
      </c>
      <c r="G63" s="222" t="s">
        <v>356</v>
      </c>
      <c r="H63" s="223" t="s">
        <v>204</v>
      </c>
      <c r="I63" s="224"/>
      <c r="J63" s="225" t="s">
        <v>336</v>
      </c>
      <c r="K63" s="225" t="s">
        <v>369</v>
      </c>
      <c r="L63" s="226">
        <v>7</v>
      </c>
    </row>
    <row r="64" spans="1:12" s="218" customFormat="1" ht="28.5" customHeight="1">
      <c r="A64" s="87">
        <v>61</v>
      </c>
      <c r="B64" s="227" t="str">
        <f t="shared" si="6"/>
        <v>110m.Eng.-1-4</v>
      </c>
      <c r="C64" s="300">
        <v>435</v>
      </c>
      <c r="D64" s="300"/>
      <c r="E64" s="301">
        <v>32046</v>
      </c>
      <c r="F64" s="302" t="s">
        <v>370</v>
      </c>
      <c r="G64" s="303" t="s">
        <v>371</v>
      </c>
      <c r="H64" s="304" t="s">
        <v>340</v>
      </c>
      <c r="I64" s="305"/>
      <c r="J64" s="306" t="s">
        <v>336</v>
      </c>
      <c r="K64" s="306" t="s">
        <v>385</v>
      </c>
      <c r="L64" s="307">
        <v>8</v>
      </c>
    </row>
    <row r="65" spans="1:12" s="218" customFormat="1" ht="28.5" customHeight="1">
      <c r="A65" s="87">
        <v>62</v>
      </c>
      <c r="B65" s="227" t="str">
        <f t="shared" si="6"/>
        <v>100m.-1-4</v>
      </c>
      <c r="C65" s="136">
        <v>437</v>
      </c>
      <c r="D65" s="136"/>
      <c r="E65" s="308">
        <v>33022</v>
      </c>
      <c r="F65" s="309" t="s">
        <v>372</v>
      </c>
      <c r="G65" s="310" t="s">
        <v>371</v>
      </c>
      <c r="H65" s="311" t="s">
        <v>309</v>
      </c>
      <c r="I65" s="161"/>
      <c r="J65" s="312" t="s">
        <v>336</v>
      </c>
      <c r="K65" s="312" t="s">
        <v>385</v>
      </c>
      <c r="L65" s="313">
        <v>8</v>
      </c>
    </row>
    <row r="66" spans="1:12" s="218" customFormat="1" ht="28.5" customHeight="1">
      <c r="A66" s="87">
        <v>63</v>
      </c>
      <c r="B66" s="227" t="str">
        <f t="shared" si="6"/>
        <v>200m.-1-4</v>
      </c>
      <c r="C66" s="136">
        <v>437</v>
      </c>
      <c r="D66" s="136"/>
      <c r="E66" s="308">
        <v>33022</v>
      </c>
      <c r="F66" s="309" t="s">
        <v>372</v>
      </c>
      <c r="G66" s="310" t="s">
        <v>371</v>
      </c>
      <c r="H66" s="311" t="s">
        <v>310</v>
      </c>
      <c r="I66" s="161"/>
      <c r="J66" s="312" t="s">
        <v>336</v>
      </c>
      <c r="K66" s="312" t="s">
        <v>385</v>
      </c>
      <c r="L66" s="313">
        <v>8</v>
      </c>
    </row>
    <row r="67" spans="1:12" s="218" customFormat="1" ht="28.5" customHeight="1">
      <c r="A67" s="87">
        <v>64</v>
      </c>
      <c r="B67" s="227" t="str">
        <f t="shared" si="6"/>
        <v>400m.-1-4</v>
      </c>
      <c r="C67" s="136">
        <v>438</v>
      </c>
      <c r="D67" s="136"/>
      <c r="E67" s="308">
        <v>31882</v>
      </c>
      <c r="F67" s="309" t="s">
        <v>373</v>
      </c>
      <c r="G67" s="310" t="s">
        <v>371</v>
      </c>
      <c r="H67" s="311" t="s">
        <v>312</v>
      </c>
      <c r="I67" s="161"/>
      <c r="J67" s="312" t="s">
        <v>336</v>
      </c>
      <c r="K67" s="312" t="s">
        <v>385</v>
      </c>
      <c r="L67" s="313">
        <v>8</v>
      </c>
    </row>
    <row r="68" spans="1:12" s="218" customFormat="1" ht="28.5" customHeight="1">
      <c r="A68" s="87">
        <v>65</v>
      </c>
      <c r="B68" s="227" t="str">
        <f t="shared" si="6"/>
        <v>400m.Eng.-1-4</v>
      </c>
      <c r="C68" s="136">
        <v>438</v>
      </c>
      <c r="D68" s="136"/>
      <c r="E68" s="308">
        <v>31882</v>
      </c>
      <c r="F68" s="309" t="s">
        <v>373</v>
      </c>
      <c r="G68" s="310" t="s">
        <v>371</v>
      </c>
      <c r="H68" s="311" t="s">
        <v>314</v>
      </c>
      <c r="I68" s="161"/>
      <c r="J68" s="312" t="s">
        <v>336</v>
      </c>
      <c r="K68" s="312" t="s">
        <v>385</v>
      </c>
      <c r="L68" s="313">
        <v>8</v>
      </c>
    </row>
    <row r="69" spans="1:12" s="218" customFormat="1" ht="28.5" customHeight="1">
      <c r="A69" s="87">
        <v>66</v>
      </c>
      <c r="B69" s="227" t="str">
        <f t="shared" si="6"/>
        <v>800m.-1-4</v>
      </c>
      <c r="C69" s="136">
        <v>425</v>
      </c>
      <c r="D69" s="136"/>
      <c r="E69" s="308">
        <v>32905</v>
      </c>
      <c r="F69" s="309" t="s">
        <v>374</v>
      </c>
      <c r="G69" s="310" t="s">
        <v>371</v>
      </c>
      <c r="H69" s="311" t="s">
        <v>315</v>
      </c>
      <c r="I69" s="161"/>
      <c r="J69" s="312" t="s">
        <v>336</v>
      </c>
      <c r="K69" s="312" t="s">
        <v>385</v>
      </c>
      <c r="L69" s="313">
        <v>8</v>
      </c>
    </row>
    <row r="70" spans="1:12" s="218" customFormat="1" ht="28.5" customHeight="1">
      <c r="A70" s="87">
        <v>67</v>
      </c>
      <c r="B70" s="227" t="str">
        <f t="shared" si="6"/>
        <v>1500m.-1-4</v>
      </c>
      <c r="C70" s="136">
        <v>423</v>
      </c>
      <c r="D70" s="136"/>
      <c r="E70" s="308">
        <v>31048</v>
      </c>
      <c r="F70" s="309" t="s">
        <v>375</v>
      </c>
      <c r="G70" s="310" t="s">
        <v>371</v>
      </c>
      <c r="H70" s="311" t="s">
        <v>317</v>
      </c>
      <c r="I70" s="161"/>
      <c r="J70" s="312" t="s">
        <v>336</v>
      </c>
      <c r="K70" s="312" t="s">
        <v>385</v>
      </c>
      <c r="L70" s="313">
        <v>8</v>
      </c>
    </row>
    <row r="71" spans="1:12" s="218" customFormat="1" ht="28.5" customHeight="1">
      <c r="A71" s="87">
        <v>68</v>
      </c>
      <c r="B71" s="227" t="str">
        <f t="shared" si="6"/>
        <v>3000m.-1-4</v>
      </c>
      <c r="C71" s="136">
        <v>430</v>
      </c>
      <c r="D71" s="136"/>
      <c r="E71" s="308">
        <v>30498</v>
      </c>
      <c r="F71" s="309" t="s">
        <v>376</v>
      </c>
      <c r="G71" s="310" t="s">
        <v>371</v>
      </c>
      <c r="H71" s="311" t="s">
        <v>318</v>
      </c>
      <c r="I71" s="161"/>
      <c r="J71" s="312" t="s">
        <v>336</v>
      </c>
      <c r="K71" s="312" t="s">
        <v>385</v>
      </c>
      <c r="L71" s="313">
        <v>8</v>
      </c>
    </row>
    <row r="72" spans="1:12" s="218" customFormat="1" ht="28.5" customHeight="1">
      <c r="A72" s="87">
        <v>69</v>
      </c>
      <c r="B72" s="227" t="str">
        <f t="shared" si="6"/>
        <v>3000m.Eng.-1-4</v>
      </c>
      <c r="C72" s="136">
        <v>423</v>
      </c>
      <c r="D72" s="136"/>
      <c r="E72" s="308">
        <v>31048</v>
      </c>
      <c r="F72" s="309" t="s">
        <v>375</v>
      </c>
      <c r="G72" s="310" t="s">
        <v>371</v>
      </c>
      <c r="H72" s="311" t="s">
        <v>321</v>
      </c>
      <c r="I72" s="161"/>
      <c r="J72" s="312" t="s">
        <v>336</v>
      </c>
      <c r="K72" s="312" t="s">
        <v>385</v>
      </c>
      <c r="L72" s="313">
        <v>8</v>
      </c>
    </row>
    <row r="73" spans="1:12" s="218" customFormat="1" ht="28.5" customHeight="1">
      <c r="A73" s="87">
        <v>70</v>
      </c>
      <c r="B73" s="227" t="str">
        <f t="shared" si="6"/>
        <v>5000m.-1-4</v>
      </c>
      <c r="C73" s="136">
        <v>425</v>
      </c>
      <c r="D73" s="136"/>
      <c r="E73" s="308">
        <v>32905</v>
      </c>
      <c r="F73" s="309" t="s">
        <v>374</v>
      </c>
      <c r="G73" s="310" t="s">
        <v>371</v>
      </c>
      <c r="H73" s="311" t="s">
        <v>320</v>
      </c>
      <c r="I73" s="161"/>
      <c r="J73" s="312" t="s">
        <v>336</v>
      </c>
      <c r="K73" s="312" t="s">
        <v>385</v>
      </c>
      <c r="L73" s="313">
        <v>8</v>
      </c>
    </row>
    <row r="74" spans="1:12" s="218" customFormat="1" ht="28.5" customHeight="1">
      <c r="A74" s="87">
        <v>71</v>
      </c>
      <c r="B74" s="217" t="str">
        <f aca="true" t="shared" si="7" ref="B74:B81">CONCATENATE(H74,"-",L74)</f>
        <v>Uzun-8</v>
      </c>
      <c r="C74" s="136">
        <v>420</v>
      </c>
      <c r="D74" s="136"/>
      <c r="E74" s="308">
        <v>33700</v>
      </c>
      <c r="F74" s="309" t="s">
        <v>377</v>
      </c>
      <c r="G74" s="310" t="s">
        <v>371</v>
      </c>
      <c r="H74" s="311" t="s">
        <v>323</v>
      </c>
      <c r="I74" s="161"/>
      <c r="J74" s="312" t="s">
        <v>336</v>
      </c>
      <c r="K74" s="312" t="s">
        <v>385</v>
      </c>
      <c r="L74" s="313">
        <v>8</v>
      </c>
    </row>
    <row r="75" spans="1:12" s="218" customFormat="1" ht="28.5" customHeight="1">
      <c r="A75" s="87">
        <v>72</v>
      </c>
      <c r="B75" s="217" t="str">
        <f t="shared" si="7"/>
        <v>Üç  Adım-8</v>
      </c>
      <c r="C75" s="136">
        <v>421</v>
      </c>
      <c r="D75" s="136"/>
      <c r="E75" s="308">
        <v>33166</v>
      </c>
      <c r="F75" s="309" t="s">
        <v>378</v>
      </c>
      <c r="G75" s="310" t="s">
        <v>371</v>
      </c>
      <c r="H75" s="311" t="s">
        <v>324</v>
      </c>
      <c r="I75" s="161"/>
      <c r="J75" s="312" t="s">
        <v>336</v>
      </c>
      <c r="K75" s="312" t="s">
        <v>385</v>
      </c>
      <c r="L75" s="313">
        <v>8</v>
      </c>
    </row>
    <row r="76" spans="1:12" s="218" customFormat="1" ht="28.5" customHeight="1">
      <c r="A76" s="87">
        <v>73</v>
      </c>
      <c r="B76" s="217" t="str">
        <f t="shared" si="7"/>
        <v>Yüksek-8</v>
      </c>
      <c r="C76" s="136">
        <v>434</v>
      </c>
      <c r="D76" s="136"/>
      <c r="E76" s="308">
        <v>32297</v>
      </c>
      <c r="F76" s="309" t="s">
        <v>379</v>
      </c>
      <c r="G76" s="310" t="s">
        <v>371</v>
      </c>
      <c r="H76" s="311" t="s">
        <v>325</v>
      </c>
      <c r="I76" s="161"/>
      <c r="J76" s="312" t="s">
        <v>336</v>
      </c>
      <c r="K76" s="312" t="s">
        <v>385</v>
      </c>
      <c r="L76" s="313">
        <v>8</v>
      </c>
    </row>
    <row r="77" spans="1:12" s="218" customFormat="1" ht="28.5" customHeight="1">
      <c r="A77" s="87">
        <v>74</v>
      </c>
      <c r="B77" s="217" t="str">
        <f t="shared" si="7"/>
        <v>Sırık-8</v>
      </c>
      <c r="C77" s="136">
        <v>501</v>
      </c>
      <c r="D77" s="136"/>
      <c r="E77" s="308">
        <v>35431</v>
      </c>
      <c r="F77" s="309" t="s">
        <v>380</v>
      </c>
      <c r="G77" s="310" t="s">
        <v>371</v>
      </c>
      <c r="H77" s="311" t="s">
        <v>327</v>
      </c>
      <c r="I77" s="161"/>
      <c r="J77" s="312" t="s">
        <v>336</v>
      </c>
      <c r="K77" s="312" t="s">
        <v>385</v>
      </c>
      <c r="L77" s="313">
        <v>8</v>
      </c>
    </row>
    <row r="78" spans="1:12" s="138" customFormat="1" ht="28.5" customHeight="1">
      <c r="A78" s="87">
        <v>75</v>
      </c>
      <c r="B78" s="217" t="str">
        <f t="shared" si="7"/>
        <v>Disk-8</v>
      </c>
      <c r="C78" s="136">
        <v>432</v>
      </c>
      <c r="D78" s="136"/>
      <c r="E78" s="308">
        <v>32340</v>
      </c>
      <c r="F78" s="309" t="s">
        <v>381</v>
      </c>
      <c r="G78" s="310" t="s">
        <v>371</v>
      </c>
      <c r="H78" s="311" t="s">
        <v>329</v>
      </c>
      <c r="I78" s="161"/>
      <c r="J78" s="312" t="s">
        <v>336</v>
      </c>
      <c r="K78" s="312" t="s">
        <v>385</v>
      </c>
      <c r="L78" s="313">
        <v>8</v>
      </c>
    </row>
    <row r="79" spans="1:12" s="138" customFormat="1" ht="28.5" customHeight="1">
      <c r="A79" s="87">
        <v>76</v>
      </c>
      <c r="B79" s="217" t="str">
        <f t="shared" si="7"/>
        <v>Cirit-8</v>
      </c>
      <c r="C79" s="136">
        <v>429</v>
      </c>
      <c r="D79" s="136"/>
      <c r="E79" s="308">
        <v>32509</v>
      </c>
      <c r="F79" s="309" t="s">
        <v>382</v>
      </c>
      <c r="G79" s="310" t="s">
        <v>371</v>
      </c>
      <c r="H79" s="311" t="s">
        <v>331</v>
      </c>
      <c r="I79" s="161"/>
      <c r="J79" s="312" t="s">
        <v>336</v>
      </c>
      <c r="K79" s="312" t="s">
        <v>385</v>
      </c>
      <c r="L79" s="313">
        <v>8</v>
      </c>
    </row>
    <row r="80" spans="1:12" s="138" customFormat="1" ht="28.5" customHeight="1">
      <c r="A80" s="87">
        <v>77</v>
      </c>
      <c r="B80" s="217" t="str">
        <f t="shared" si="7"/>
        <v>Gülle-8</v>
      </c>
      <c r="C80" s="136">
        <v>433</v>
      </c>
      <c r="D80" s="136"/>
      <c r="E80" s="308">
        <v>34029</v>
      </c>
      <c r="F80" s="309" t="s">
        <v>383</v>
      </c>
      <c r="G80" s="310" t="s">
        <v>371</v>
      </c>
      <c r="H80" s="311" t="s">
        <v>333</v>
      </c>
      <c r="I80" s="161"/>
      <c r="J80" s="312" t="s">
        <v>336</v>
      </c>
      <c r="K80" s="312" t="s">
        <v>385</v>
      </c>
      <c r="L80" s="313">
        <v>8</v>
      </c>
    </row>
    <row r="81" spans="1:12" s="138" customFormat="1" ht="28.5" customHeight="1">
      <c r="A81" s="87">
        <v>78</v>
      </c>
      <c r="B81" s="217" t="str">
        <f t="shared" si="7"/>
        <v>Çekiç-8</v>
      </c>
      <c r="C81" s="300">
        <v>436</v>
      </c>
      <c r="D81" s="300"/>
      <c r="E81" s="301">
        <v>34378</v>
      </c>
      <c r="F81" s="302" t="s">
        <v>384</v>
      </c>
      <c r="G81" s="303" t="s">
        <v>371</v>
      </c>
      <c r="H81" s="304" t="s">
        <v>335</v>
      </c>
      <c r="I81" s="305"/>
      <c r="J81" s="306" t="s">
        <v>336</v>
      </c>
      <c r="K81" s="306" t="s">
        <v>385</v>
      </c>
      <c r="L81" s="307">
        <v>8</v>
      </c>
    </row>
    <row r="82" spans="1:12" s="138" customFormat="1" ht="79.5" customHeight="1">
      <c r="A82" s="87">
        <v>79</v>
      </c>
      <c r="B82" s="217" t="str">
        <f aca="true" t="shared" si="8" ref="B82:B93">CONCATENATE(H82,"-",J82,"-",K82)</f>
        <v>4X100M-1-4</v>
      </c>
      <c r="C82" s="136" t="s">
        <v>638</v>
      </c>
      <c r="D82" s="136"/>
      <c r="E82" s="308" t="s">
        <v>639</v>
      </c>
      <c r="F82" s="309" t="s">
        <v>640</v>
      </c>
      <c r="G82" s="310" t="s">
        <v>371</v>
      </c>
      <c r="H82" s="311" t="s">
        <v>203</v>
      </c>
      <c r="I82" s="161"/>
      <c r="J82" s="312" t="s">
        <v>336</v>
      </c>
      <c r="K82" s="312" t="s">
        <v>385</v>
      </c>
      <c r="L82" s="313">
        <v>8</v>
      </c>
    </row>
    <row r="83" spans="1:12" s="138" customFormat="1" ht="79.5" customHeight="1">
      <c r="A83" s="87">
        <v>80</v>
      </c>
      <c r="B83" s="217" t="str">
        <f t="shared" si="8"/>
        <v>4X400M-1-4</v>
      </c>
      <c r="C83" s="136" t="s">
        <v>601</v>
      </c>
      <c r="D83" s="136"/>
      <c r="E83" s="308" t="s">
        <v>602</v>
      </c>
      <c r="F83" s="309" t="s">
        <v>603</v>
      </c>
      <c r="G83" s="310" t="s">
        <v>371</v>
      </c>
      <c r="H83" s="311" t="s">
        <v>204</v>
      </c>
      <c r="I83" s="161"/>
      <c r="J83" s="312" t="s">
        <v>336</v>
      </c>
      <c r="K83" s="312" t="s">
        <v>385</v>
      </c>
      <c r="L83" s="313">
        <v>8</v>
      </c>
    </row>
    <row r="84" spans="1:12" s="138" customFormat="1" ht="28.5" customHeight="1">
      <c r="A84" s="87">
        <v>81</v>
      </c>
      <c r="B84" s="217" t="str">
        <f t="shared" si="8"/>
        <v>110m.Eng.-1-1</v>
      </c>
      <c r="C84" s="190">
        <v>451</v>
      </c>
      <c r="D84" s="190"/>
      <c r="E84" s="191">
        <v>31880</v>
      </c>
      <c r="F84" s="192" t="s">
        <v>386</v>
      </c>
      <c r="G84" s="197" t="s">
        <v>387</v>
      </c>
      <c r="H84" s="193" t="s">
        <v>340</v>
      </c>
      <c r="I84" s="194"/>
      <c r="J84" s="195" t="s">
        <v>336</v>
      </c>
      <c r="K84" s="195" t="s">
        <v>336</v>
      </c>
      <c r="L84" s="196">
        <v>2</v>
      </c>
    </row>
    <row r="85" spans="1:12" s="138" customFormat="1" ht="28.5" customHeight="1">
      <c r="A85" s="87">
        <v>82</v>
      </c>
      <c r="B85" s="217" t="str">
        <f t="shared" si="8"/>
        <v>100m.-1-1</v>
      </c>
      <c r="C85" s="190">
        <v>441</v>
      </c>
      <c r="D85" s="190"/>
      <c r="E85" s="191">
        <v>30223</v>
      </c>
      <c r="F85" s="192" t="s">
        <v>388</v>
      </c>
      <c r="G85" s="197" t="s">
        <v>387</v>
      </c>
      <c r="H85" s="193" t="s">
        <v>309</v>
      </c>
      <c r="I85" s="194"/>
      <c r="J85" s="195" t="s">
        <v>336</v>
      </c>
      <c r="K85" s="195" t="s">
        <v>336</v>
      </c>
      <c r="L85" s="196">
        <v>2</v>
      </c>
    </row>
    <row r="86" spans="1:12" s="138" customFormat="1" ht="28.5" customHeight="1">
      <c r="A86" s="87">
        <v>83</v>
      </c>
      <c r="B86" s="217" t="str">
        <f t="shared" si="8"/>
        <v>200m.-1-1</v>
      </c>
      <c r="C86" s="190">
        <v>441</v>
      </c>
      <c r="D86" s="190"/>
      <c r="E86" s="191">
        <v>30223</v>
      </c>
      <c r="F86" s="192" t="s">
        <v>388</v>
      </c>
      <c r="G86" s="197" t="s">
        <v>387</v>
      </c>
      <c r="H86" s="193" t="s">
        <v>310</v>
      </c>
      <c r="I86" s="194"/>
      <c r="J86" s="195" t="s">
        <v>336</v>
      </c>
      <c r="K86" s="195" t="s">
        <v>336</v>
      </c>
      <c r="L86" s="196">
        <v>2</v>
      </c>
    </row>
    <row r="87" spans="1:12" s="138" customFormat="1" ht="28.5" customHeight="1">
      <c r="A87" s="87">
        <v>84</v>
      </c>
      <c r="B87" s="217" t="str">
        <f t="shared" si="8"/>
        <v>400m.-1-1</v>
      </c>
      <c r="C87" s="190">
        <v>454</v>
      </c>
      <c r="D87" s="190"/>
      <c r="E87" s="191">
        <v>31954</v>
      </c>
      <c r="F87" s="192" t="s">
        <v>389</v>
      </c>
      <c r="G87" s="197" t="s">
        <v>387</v>
      </c>
      <c r="H87" s="193" t="s">
        <v>312</v>
      </c>
      <c r="I87" s="194"/>
      <c r="J87" s="195" t="s">
        <v>336</v>
      </c>
      <c r="K87" s="195" t="s">
        <v>336</v>
      </c>
      <c r="L87" s="196">
        <v>2</v>
      </c>
    </row>
    <row r="88" spans="1:12" s="138" customFormat="1" ht="28.5" customHeight="1">
      <c r="A88" s="87">
        <v>85</v>
      </c>
      <c r="B88" s="217" t="str">
        <f t="shared" si="8"/>
        <v>400m.Eng.-1-1</v>
      </c>
      <c r="C88" s="190">
        <v>448</v>
      </c>
      <c r="D88" s="190"/>
      <c r="E88" s="191">
        <v>29988</v>
      </c>
      <c r="F88" s="192" t="s">
        <v>390</v>
      </c>
      <c r="G88" s="197" t="s">
        <v>387</v>
      </c>
      <c r="H88" s="193" t="s">
        <v>314</v>
      </c>
      <c r="I88" s="194"/>
      <c r="J88" s="195" t="s">
        <v>336</v>
      </c>
      <c r="K88" s="195" t="s">
        <v>336</v>
      </c>
      <c r="L88" s="196">
        <v>2</v>
      </c>
    </row>
    <row r="89" spans="1:12" s="138" customFormat="1" ht="28.5" customHeight="1">
      <c r="A89" s="87">
        <v>86</v>
      </c>
      <c r="B89" s="217" t="str">
        <f t="shared" si="8"/>
        <v>800m.-1-1</v>
      </c>
      <c r="C89" s="190">
        <v>454</v>
      </c>
      <c r="D89" s="190"/>
      <c r="E89" s="191">
        <v>31954</v>
      </c>
      <c r="F89" s="192" t="s">
        <v>389</v>
      </c>
      <c r="G89" s="197" t="s">
        <v>387</v>
      </c>
      <c r="H89" s="193" t="s">
        <v>315</v>
      </c>
      <c r="I89" s="194"/>
      <c r="J89" s="195" t="s">
        <v>336</v>
      </c>
      <c r="K89" s="195" t="s">
        <v>336</v>
      </c>
      <c r="L89" s="196">
        <v>2</v>
      </c>
    </row>
    <row r="90" spans="1:12" s="138" customFormat="1" ht="28.5" customHeight="1">
      <c r="A90" s="87">
        <v>87</v>
      </c>
      <c r="B90" s="217" t="str">
        <f t="shared" si="8"/>
        <v>1500m.-1-1</v>
      </c>
      <c r="C90" s="190">
        <v>442</v>
      </c>
      <c r="D90" s="190"/>
      <c r="E90" s="191">
        <v>29450</v>
      </c>
      <c r="F90" s="192" t="s">
        <v>391</v>
      </c>
      <c r="G90" s="197" t="s">
        <v>387</v>
      </c>
      <c r="H90" s="193" t="s">
        <v>317</v>
      </c>
      <c r="I90" s="194"/>
      <c r="J90" s="195" t="s">
        <v>336</v>
      </c>
      <c r="K90" s="195" t="s">
        <v>336</v>
      </c>
      <c r="L90" s="196">
        <v>2</v>
      </c>
    </row>
    <row r="91" spans="1:12" s="138" customFormat="1" ht="28.5" customHeight="1">
      <c r="A91" s="87">
        <v>88</v>
      </c>
      <c r="B91" s="217" t="str">
        <f t="shared" si="8"/>
        <v>3000m.-1-1</v>
      </c>
      <c r="C91" s="190">
        <v>449</v>
      </c>
      <c r="D91" s="190"/>
      <c r="E91" s="191">
        <v>32560</v>
      </c>
      <c r="F91" s="192" t="s">
        <v>392</v>
      </c>
      <c r="G91" s="197" t="s">
        <v>387</v>
      </c>
      <c r="H91" s="193" t="s">
        <v>318</v>
      </c>
      <c r="I91" s="194"/>
      <c r="J91" s="195" t="s">
        <v>336</v>
      </c>
      <c r="K91" s="195" t="s">
        <v>336</v>
      </c>
      <c r="L91" s="196">
        <v>2</v>
      </c>
    </row>
    <row r="92" spans="1:12" s="138" customFormat="1" ht="28.5" customHeight="1">
      <c r="A92" s="87">
        <v>89</v>
      </c>
      <c r="B92" s="217" t="str">
        <f t="shared" si="8"/>
        <v>5000m.-1-1</v>
      </c>
      <c r="C92" s="190">
        <v>445</v>
      </c>
      <c r="D92" s="190"/>
      <c r="E92" s="191">
        <v>32214</v>
      </c>
      <c r="F92" s="192" t="s">
        <v>393</v>
      </c>
      <c r="G92" s="197" t="s">
        <v>387</v>
      </c>
      <c r="H92" s="193" t="s">
        <v>320</v>
      </c>
      <c r="I92" s="194"/>
      <c r="J92" s="195" t="s">
        <v>336</v>
      </c>
      <c r="K92" s="195" t="s">
        <v>336</v>
      </c>
      <c r="L92" s="196">
        <v>2</v>
      </c>
    </row>
    <row r="93" spans="1:12" s="138" customFormat="1" ht="28.5" customHeight="1">
      <c r="A93" s="87">
        <v>90</v>
      </c>
      <c r="B93" s="217" t="str">
        <f t="shared" si="8"/>
        <v>3000m.Eng.-1-1</v>
      </c>
      <c r="C93" s="190">
        <v>444</v>
      </c>
      <c r="D93" s="190"/>
      <c r="E93" s="191">
        <v>33140</v>
      </c>
      <c r="F93" s="192" t="s">
        <v>394</v>
      </c>
      <c r="G93" s="197" t="s">
        <v>387</v>
      </c>
      <c r="H93" s="193" t="s">
        <v>321</v>
      </c>
      <c r="I93" s="194"/>
      <c r="J93" s="195" t="s">
        <v>336</v>
      </c>
      <c r="K93" s="195" t="s">
        <v>336</v>
      </c>
      <c r="L93" s="196">
        <v>2</v>
      </c>
    </row>
    <row r="94" spans="1:12" s="138" customFormat="1" ht="28.5" customHeight="1">
      <c r="A94" s="87">
        <v>91</v>
      </c>
      <c r="B94" s="217" t="str">
        <f aca="true" t="shared" si="9" ref="B94:B101">CONCATENATE(H94,"-",L94)</f>
        <v>Uzun-2</v>
      </c>
      <c r="C94" s="190">
        <v>447</v>
      </c>
      <c r="D94" s="190"/>
      <c r="E94" s="191">
        <v>31544</v>
      </c>
      <c r="F94" s="192" t="s">
        <v>395</v>
      </c>
      <c r="G94" s="197" t="s">
        <v>387</v>
      </c>
      <c r="H94" s="193" t="s">
        <v>323</v>
      </c>
      <c r="I94" s="194"/>
      <c r="J94" s="195" t="s">
        <v>336</v>
      </c>
      <c r="K94" s="195" t="s">
        <v>336</v>
      </c>
      <c r="L94" s="196">
        <v>2</v>
      </c>
    </row>
    <row r="95" spans="1:12" s="138" customFormat="1" ht="28.5" customHeight="1">
      <c r="A95" s="87">
        <v>92</v>
      </c>
      <c r="B95" s="217" t="str">
        <f t="shared" si="9"/>
        <v>Üç  Adım-2</v>
      </c>
      <c r="C95" s="190">
        <v>447</v>
      </c>
      <c r="D95" s="190"/>
      <c r="E95" s="191">
        <v>31544</v>
      </c>
      <c r="F95" s="192" t="s">
        <v>395</v>
      </c>
      <c r="G95" s="197" t="s">
        <v>387</v>
      </c>
      <c r="H95" s="193" t="s">
        <v>324</v>
      </c>
      <c r="I95" s="194"/>
      <c r="J95" s="195" t="s">
        <v>336</v>
      </c>
      <c r="K95" s="195" t="s">
        <v>336</v>
      </c>
      <c r="L95" s="196">
        <v>2</v>
      </c>
    </row>
    <row r="96" spans="1:12" s="138" customFormat="1" ht="28.5" customHeight="1">
      <c r="A96" s="87">
        <v>93</v>
      </c>
      <c r="B96" s="217" t="str">
        <f t="shared" si="9"/>
        <v>Yüksek-2</v>
      </c>
      <c r="C96" s="190">
        <v>451</v>
      </c>
      <c r="D96" s="190"/>
      <c r="E96" s="191">
        <v>31880</v>
      </c>
      <c r="F96" s="192" t="s">
        <v>386</v>
      </c>
      <c r="G96" s="197" t="s">
        <v>387</v>
      </c>
      <c r="H96" s="193" t="s">
        <v>325</v>
      </c>
      <c r="I96" s="194"/>
      <c r="J96" s="195" t="s">
        <v>336</v>
      </c>
      <c r="K96" s="195" t="s">
        <v>336</v>
      </c>
      <c r="L96" s="196">
        <v>2</v>
      </c>
    </row>
    <row r="97" spans="1:12" s="138" customFormat="1" ht="28.5" customHeight="1">
      <c r="A97" s="87">
        <v>94</v>
      </c>
      <c r="B97" s="217" t="str">
        <f t="shared" si="9"/>
        <v>Sırık-2</v>
      </c>
      <c r="C97" s="190">
        <v>439</v>
      </c>
      <c r="D97" s="190"/>
      <c r="E97" s="191">
        <v>31246</v>
      </c>
      <c r="F97" s="192" t="s">
        <v>396</v>
      </c>
      <c r="G97" s="197" t="s">
        <v>387</v>
      </c>
      <c r="H97" s="193" t="s">
        <v>327</v>
      </c>
      <c r="I97" s="194"/>
      <c r="J97" s="195" t="s">
        <v>336</v>
      </c>
      <c r="K97" s="195" t="s">
        <v>336</v>
      </c>
      <c r="L97" s="196">
        <v>2</v>
      </c>
    </row>
    <row r="98" spans="1:12" s="138" customFormat="1" ht="28.5" customHeight="1">
      <c r="A98" s="87">
        <v>95</v>
      </c>
      <c r="B98" s="217" t="str">
        <f t="shared" si="9"/>
        <v>Disk-2</v>
      </c>
      <c r="C98" s="190">
        <v>446</v>
      </c>
      <c r="D98" s="190"/>
      <c r="E98" s="191">
        <v>31678</v>
      </c>
      <c r="F98" s="192" t="s">
        <v>397</v>
      </c>
      <c r="G98" s="197" t="s">
        <v>387</v>
      </c>
      <c r="H98" s="193" t="s">
        <v>329</v>
      </c>
      <c r="I98" s="194"/>
      <c r="J98" s="195" t="s">
        <v>336</v>
      </c>
      <c r="K98" s="195" t="s">
        <v>336</v>
      </c>
      <c r="L98" s="196">
        <v>2</v>
      </c>
    </row>
    <row r="99" spans="1:12" s="138" customFormat="1" ht="28.5" customHeight="1">
      <c r="A99" s="87">
        <v>96</v>
      </c>
      <c r="B99" s="217" t="str">
        <f t="shared" si="9"/>
        <v>Cirit-2</v>
      </c>
      <c r="C99" s="190">
        <v>452</v>
      </c>
      <c r="D99" s="190"/>
      <c r="E99" s="191">
        <v>32154</v>
      </c>
      <c r="F99" s="192" t="s">
        <v>398</v>
      </c>
      <c r="G99" s="197" t="s">
        <v>387</v>
      </c>
      <c r="H99" s="193" t="s">
        <v>331</v>
      </c>
      <c r="I99" s="194"/>
      <c r="J99" s="195" t="s">
        <v>336</v>
      </c>
      <c r="K99" s="195" t="s">
        <v>336</v>
      </c>
      <c r="L99" s="196">
        <v>2</v>
      </c>
    </row>
    <row r="100" spans="1:12" s="138" customFormat="1" ht="28.5" customHeight="1">
      <c r="A100" s="87">
        <v>97</v>
      </c>
      <c r="B100" s="217" t="str">
        <f t="shared" si="9"/>
        <v>Gülle-2</v>
      </c>
      <c r="C100" s="190">
        <v>453</v>
      </c>
      <c r="D100" s="190"/>
      <c r="E100" s="191">
        <v>32460</v>
      </c>
      <c r="F100" s="192" t="s">
        <v>399</v>
      </c>
      <c r="G100" s="197" t="s">
        <v>387</v>
      </c>
      <c r="H100" s="193" t="s">
        <v>333</v>
      </c>
      <c r="I100" s="194"/>
      <c r="J100" s="195" t="s">
        <v>336</v>
      </c>
      <c r="K100" s="195" t="s">
        <v>336</v>
      </c>
      <c r="L100" s="196">
        <v>2</v>
      </c>
    </row>
    <row r="101" spans="1:12" s="138" customFormat="1" ht="28.5" customHeight="1">
      <c r="A101" s="87">
        <v>98</v>
      </c>
      <c r="B101" s="217" t="str">
        <f t="shared" si="9"/>
        <v>Çekiç-2</v>
      </c>
      <c r="C101" s="291">
        <v>440</v>
      </c>
      <c r="D101" s="291"/>
      <c r="E101" s="292">
        <v>32558</v>
      </c>
      <c r="F101" s="293" t="s">
        <v>400</v>
      </c>
      <c r="G101" s="294" t="s">
        <v>387</v>
      </c>
      <c r="H101" s="295" t="s">
        <v>335</v>
      </c>
      <c r="I101" s="296"/>
      <c r="J101" s="297" t="s">
        <v>336</v>
      </c>
      <c r="K101" s="297" t="s">
        <v>336</v>
      </c>
      <c r="L101" s="298">
        <v>2</v>
      </c>
    </row>
    <row r="102" spans="1:12" s="138" customFormat="1" ht="83.25" customHeight="1">
      <c r="A102" s="87">
        <v>99</v>
      </c>
      <c r="B102" s="299" t="str">
        <f aca="true" t="shared" si="10" ref="B102:B113">CONCATENATE(H102,"-",J102,"-",K102)</f>
        <v>4X100M-1-1</v>
      </c>
      <c r="C102" s="291" t="s">
        <v>641</v>
      </c>
      <c r="D102" s="291"/>
      <c r="E102" s="292" t="s">
        <v>642</v>
      </c>
      <c r="F102" s="293" t="s">
        <v>643</v>
      </c>
      <c r="G102" s="294" t="s">
        <v>387</v>
      </c>
      <c r="H102" s="295" t="s">
        <v>203</v>
      </c>
      <c r="I102" s="296"/>
      <c r="J102" s="297" t="s">
        <v>336</v>
      </c>
      <c r="K102" s="297" t="s">
        <v>336</v>
      </c>
      <c r="L102" s="298">
        <v>2</v>
      </c>
    </row>
    <row r="103" spans="1:12" s="138" customFormat="1" ht="83.25" customHeight="1" thickBot="1">
      <c r="A103" s="87">
        <v>100</v>
      </c>
      <c r="B103" s="228" t="str">
        <f t="shared" si="10"/>
        <v>4X400M-1-1</v>
      </c>
      <c r="C103" s="219" t="s">
        <v>592</v>
      </c>
      <c r="D103" s="219"/>
      <c r="E103" s="220" t="s">
        <v>593</v>
      </c>
      <c r="F103" s="221" t="s">
        <v>594</v>
      </c>
      <c r="G103" s="222" t="s">
        <v>387</v>
      </c>
      <c r="H103" s="223" t="s">
        <v>204</v>
      </c>
      <c r="I103" s="224"/>
      <c r="J103" s="225" t="s">
        <v>336</v>
      </c>
      <c r="K103" s="225" t="s">
        <v>336</v>
      </c>
      <c r="L103" s="226">
        <v>2</v>
      </c>
    </row>
    <row r="104" spans="1:12" s="218" customFormat="1" ht="28.5" customHeight="1">
      <c r="A104" s="87">
        <v>101</v>
      </c>
      <c r="B104" s="227" t="str">
        <f t="shared" si="10"/>
        <v>110m.Eng.-1-6</v>
      </c>
      <c r="C104" s="300">
        <v>468</v>
      </c>
      <c r="D104" s="300"/>
      <c r="E104" s="301">
        <v>33619</v>
      </c>
      <c r="F104" s="302" t="s">
        <v>401</v>
      </c>
      <c r="G104" s="303" t="s">
        <v>402</v>
      </c>
      <c r="H104" s="304" t="s">
        <v>340</v>
      </c>
      <c r="I104" s="305"/>
      <c r="J104" s="306" t="s">
        <v>336</v>
      </c>
      <c r="K104" s="306" t="s">
        <v>414</v>
      </c>
      <c r="L104" s="307">
        <v>5</v>
      </c>
    </row>
    <row r="105" spans="1:12" s="218" customFormat="1" ht="28.5" customHeight="1">
      <c r="A105" s="87">
        <v>102</v>
      </c>
      <c r="B105" s="227" t="str">
        <f t="shared" si="10"/>
        <v>100m.-1-6</v>
      </c>
      <c r="C105" s="136">
        <v>459</v>
      </c>
      <c r="D105" s="136"/>
      <c r="E105" s="308">
        <v>32678</v>
      </c>
      <c r="F105" s="309" t="s">
        <v>403</v>
      </c>
      <c r="G105" s="310" t="s">
        <v>402</v>
      </c>
      <c r="H105" s="311" t="s">
        <v>309</v>
      </c>
      <c r="I105" s="161"/>
      <c r="J105" s="312" t="s">
        <v>336</v>
      </c>
      <c r="K105" s="312" t="s">
        <v>414</v>
      </c>
      <c r="L105" s="313">
        <v>5</v>
      </c>
    </row>
    <row r="106" spans="1:12" s="218" customFormat="1" ht="28.5" customHeight="1">
      <c r="A106" s="87">
        <v>103</v>
      </c>
      <c r="B106" s="227" t="str">
        <f t="shared" si="10"/>
        <v>200m.-1-6</v>
      </c>
      <c r="C106" s="136">
        <v>459</v>
      </c>
      <c r="D106" s="136"/>
      <c r="E106" s="308">
        <v>32678</v>
      </c>
      <c r="F106" s="309" t="s">
        <v>403</v>
      </c>
      <c r="G106" s="310" t="s">
        <v>402</v>
      </c>
      <c r="H106" s="311" t="s">
        <v>310</v>
      </c>
      <c r="I106" s="161"/>
      <c r="J106" s="312" t="s">
        <v>336</v>
      </c>
      <c r="K106" s="312" t="s">
        <v>414</v>
      </c>
      <c r="L106" s="313">
        <v>5</v>
      </c>
    </row>
    <row r="107" spans="1:12" s="218" customFormat="1" ht="28.5" customHeight="1">
      <c r="A107" s="87">
        <v>104</v>
      </c>
      <c r="B107" s="227" t="str">
        <f t="shared" si="10"/>
        <v>400m.-1-6</v>
      </c>
      <c r="C107" s="136">
        <v>464</v>
      </c>
      <c r="D107" s="136"/>
      <c r="E107" s="308">
        <v>33838</v>
      </c>
      <c r="F107" s="309" t="s">
        <v>404</v>
      </c>
      <c r="G107" s="310" t="s">
        <v>402</v>
      </c>
      <c r="H107" s="311" t="s">
        <v>312</v>
      </c>
      <c r="I107" s="161"/>
      <c r="J107" s="312" t="s">
        <v>336</v>
      </c>
      <c r="K107" s="312" t="s">
        <v>414</v>
      </c>
      <c r="L107" s="313">
        <v>5</v>
      </c>
    </row>
    <row r="108" spans="1:12" s="218" customFormat="1" ht="28.5" customHeight="1">
      <c r="A108" s="87">
        <v>105</v>
      </c>
      <c r="B108" s="227" t="str">
        <f t="shared" si="10"/>
        <v>400m.Eng.-1-6</v>
      </c>
      <c r="C108" s="136">
        <v>465</v>
      </c>
      <c r="D108" s="136"/>
      <c r="E108" s="308">
        <v>34378</v>
      </c>
      <c r="F108" s="309" t="s">
        <v>405</v>
      </c>
      <c r="G108" s="310" t="s">
        <v>402</v>
      </c>
      <c r="H108" s="311" t="s">
        <v>314</v>
      </c>
      <c r="I108" s="161"/>
      <c r="J108" s="312" t="s">
        <v>336</v>
      </c>
      <c r="K108" s="312" t="s">
        <v>414</v>
      </c>
      <c r="L108" s="313">
        <v>5</v>
      </c>
    </row>
    <row r="109" spans="1:12" s="218" customFormat="1" ht="28.5" customHeight="1">
      <c r="A109" s="87">
        <v>106</v>
      </c>
      <c r="B109" s="227" t="str">
        <f t="shared" si="10"/>
        <v>800m.-1-6</v>
      </c>
      <c r="C109" s="136">
        <v>455</v>
      </c>
      <c r="D109" s="136"/>
      <c r="E109" s="308">
        <v>33287</v>
      </c>
      <c r="F109" s="309" t="s">
        <v>406</v>
      </c>
      <c r="G109" s="310" t="s">
        <v>402</v>
      </c>
      <c r="H109" s="311" t="s">
        <v>315</v>
      </c>
      <c r="I109" s="161"/>
      <c r="J109" s="312" t="s">
        <v>336</v>
      </c>
      <c r="K109" s="312" t="s">
        <v>414</v>
      </c>
      <c r="L109" s="313">
        <v>5</v>
      </c>
    </row>
    <row r="110" spans="1:12" s="218" customFormat="1" ht="28.5" customHeight="1">
      <c r="A110" s="87">
        <v>107</v>
      </c>
      <c r="B110" s="227" t="str">
        <f t="shared" si="10"/>
        <v>1500m.-1-6</v>
      </c>
      <c r="C110" s="136">
        <v>466</v>
      </c>
      <c r="D110" s="136"/>
      <c r="E110" s="308">
        <v>33130</v>
      </c>
      <c r="F110" s="309" t="s">
        <v>407</v>
      </c>
      <c r="G110" s="310" t="s">
        <v>402</v>
      </c>
      <c r="H110" s="311" t="s">
        <v>317</v>
      </c>
      <c r="I110" s="161"/>
      <c r="J110" s="312" t="s">
        <v>336</v>
      </c>
      <c r="K110" s="312" t="s">
        <v>414</v>
      </c>
      <c r="L110" s="313">
        <v>5</v>
      </c>
    </row>
    <row r="111" spans="1:12" s="218" customFormat="1" ht="28.5" customHeight="1">
      <c r="A111" s="87">
        <v>108</v>
      </c>
      <c r="B111" s="227" t="str">
        <f t="shared" si="10"/>
        <v>3000m.-1-6</v>
      </c>
      <c r="C111" s="136">
        <v>469</v>
      </c>
      <c r="D111" s="136"/>
      <c r="E111" s="308">
        <v>31598</v>
      </c>
      <c r="F111" s="309" t="s">
        <v>408</v>
      </c>
      <c r="G111" s="310" t="s">
        <v>402</v>
      </c>
      <c r="H111" s="311" t="s">
        <v>318</v>
      </c>
      <c r="I111" s="161"/>
      <c r="J111" s="312" t="s">
        <v>336</v>
      </c>
      <c r="K111" s="312" t="s">
        <v>414</v>
      </c>
      <c r="L111" s="313">
        <v>5</v>
      </c>
    </row>
    <row r="112" spans="1:12" s="218" customFormat="1" ht="28.5" customHeight="1">
      <c r="A112" s="87">
        <v>109</v>
      </c>
      <c r="B112" s="227" t="str">
        <f t="shared" si="10"/>
        <v>3000m.Eng.-1-6</v>
      </c>
      <c r="C112" s="136">
        <v>466</v>
      </c>
      <c r="D112" s="136"/>
      <c r="E112" s="308">
        <v>33099</v>
      </c>
      <c r="F112" s="309" t="s">
        <v>407</v>
      </c>
      <c r="G112" s="310" t="s">
        <v>402</v>
      </c>
      <c r="H112" s="311" t="s">
        <v>321</v>
      </c>
      <c r="I112" s="161"/>
      <c r="J112" s="312" t="s">
        <v>336</v>
      </c>
      <c r="K112" s="312" t="s">
        <v>414</v>
      </c>
      <c r="L112" s="313">
        <v>5</v>
      </c>
    </row>
    <row r="113" spans="1:12" s="218" customFormat="1" ht="28.5" customHeight="1">
      <c r="A113" s="87">
        <v>110</v>
      </c>
      <c r="B113" s="227" t="str">
        <f t="shared" si="10"/>
        <v>5000m.-1-6</v>
      </c>
      <c r="C113" s="136">
        <v>469</v>
      </c>
      <c r="D113" s="136"/>
      <c r="E113" s="308">
        <v>31598</v>
      </c>
      <c r="F113" s="309" t="s">
        <v>408</v>
      </c>
      <c r="G113" s="310" t="s">
        <v>402</v>
      </c>
      <c r="H113" s="311" t="s">
        <v>320</v>
      </c>
      <c r="I113" s="161"/>
      <c r="J113" s="312" t="s">
        <v>336</v>
      </c>
      <c r="K113" s="312" t="s">
        <v>414</v>
      </c>
      <c r="L113" s="313">
        <v>5</v>
      </c>
    </row>
    <row r="114" spans="1:12" s="218" customFormat="1" ht="28.5" customHeight="1">
      <c r="A114" s="87">
        <v>111</v>
      </c>
      <c r="B114" s="217" t="str">
        <f aca="true" t="shared" si="11" ref="B114:B121">CONCATENATE(H114,"-",L114)</f>
        <v>Uzun-5</v>
      </c>
      <c r="C114" s="136">
        <v>462</v>
      </c>
      <c r="D114" s="136"/>
      <c r="E114" s="308">
        <v>32379</v>
      </c>
      <c r="F114" s="309" t="s">
        <v>409</v>
      </c>
      <c r="G114" s="310" t="s">
        <v>402</v>
      </c>
      <c r="H114" s="311" t="s">
        <v>323</v>
      </c>
      <c r="I114" s="161"/>
      <c r="J114" s="312" t="s">
        <v>336</v>
      </c>
      <c r="K114" s="312" t="s">
        <v>414</v>
      </c>
      <c r="L114" s="313">
        <v>5</v>
      </c>
    </row>
    <row r="115" spans="1:12" s="218" customFormat="1" ht="28.5" customHeight="1">
      <c r="A115" s="87">
        <v>112</v>
      </c>
      <c r="B115" s="217" t="str">
        <f t="shared" si="11"/>
        <v>Üç  Adım-5</v>
      </c>
      <c r="C115" s="136">
        <v>461</v>
      </c>
      <c r="D115" s="136"/>
      <c r="E115" s="308">
        <v>31870</v>
      </c>
      <c r="F115" s="309" t="s">
        <v>410</v>
      </c>
      <c r="G115" s="310" t="s">
        <v>402</v>
      </c>
      <c r="H115" s="311" t="s">
        <v>324</v>
      </c>
      <c r="I115" s="161"/>
      <c r="J115" s="312" t="s">
        <v>336</v>
      </c>
      <c r="K115" s="312" t="s">
        <v>414</v>
      </c>
      <c r="L115" s="313">
        <v>5</v>
      </c>
    </row>
    <row r="116" spans="1:12" s="218" customFormat="1" ht="28.5" customHeight="1">
      <c r="A116" s="87">
        <v>113</v>
      </c>
      <c r="B116" s="217" t="str">
        <f t="shared" si="11"/>
        <v>Yüksek-5</v>
      </c>
      <c r="C116" s="136">
        <v>456</v>
      </c>
      <c r="D116" s="136"/>
      <c r="E116" s="308">
        <v>34664</v>
      </c>
      <c r="F116" s="309" t="s">
        <v>411</v>
      </c>
      <c r="G116" s="310" t="s">
        <v>402</v>
      </c>
      <c r="H116" s="311" t="s">
        <v>325</v>
      </c>
      <c r="I116" s="161"/>
      <c r="J116" s="312" t="s">
        <v>336</v>
      </c>
      <c r="K116" s="312" t="s">
        <v>414</v>
      </c>
      <c r="L116" s="313">
        <v>5</v>
      </c>
    </row>
    <row r="117" spans="1:12" s="218" customFormat="1" ht="28.5" customHeight="1">
      <c r="A117" s="87">
        <v>114</v>
      </c>
      <c r="B117" s="217" t="str">
        <f t="shared" si="11"/>
        <v>Sırık-5</v>
      </c>
      <c r="C117" s="136">
        <v>468</v>
      </c>
      <c r="D117" s="136"/>
      <c r="E117" s="308">
        <v>33619</v>
      </c>
      <c r="F117" s="309" t="s">
        <v>401</v>
      </c>
      <c r="G117" s="310" t="s">
        <v>402</v>
      </c>
      <c r="H117" s="311" t="s">
        <v>327</v>
      </c>
      <c r="I117" s="161"/>
      <c r="J117" s="312" t="s">
        <v>336</v>
      </c>
      <c r="K117" s="312" t="s">
        <v>414</v>
      </c>
      <c r="L117" s="313">
        <v>5</v>
      </c>
    </row>
    <row r="118" spans="1:12" s="138" customFormat="1" ht="28.5" customHeight="1">
      <c r="A118" s="87">
        <v>115</v>
      </c>
      <c r="B118" s="217" t="str">
        <f t="shared" si="11"/>
        <v>Disk-5</v>
      </c>
      <c r="C118" s="136">
        <v>463</v>
      </c>
      <c r="D118" s="136"/>
      <c r="E118" s="308">
        <v>32914</v>
      </c>
      <c r="F118" s="309" t="s">
        <v>412</v>
      </c>
      <c r="G118" s="310" t="s">
        <v>402</v>
      </c>
      <c r="H118" s="311" t="s">
        <v>329</v>
      </c>
      <c r="I118" s="161"/>
      <c r="J118" s="312" t="s">
        <v>336</v>
      </c>
      <c r="K118" s="312" t="s">
        <v>414</v>
      </c>
      <c r="L118" s="313">
        <v>5</v>
      </c>
    </row>
    <row r="119" spans="1:12" s="138" customFormat="1" ht="28.5" customHeight="1">
      <c r="A119" s="87">
        <v>116</v>
      </c>
      <c r="B119" s="217" t="str">
        <f t="shared" si="11"/>
        <v>Cirit-5</v>
      </c>
      <c r="C119" s="136">
        <v>460</v>
      </c>
      <c r="D119" s="136"/>
      <c r="E119" s="308">
        <v>32879</v>
      </c>
      <c r="F119" s="309" t="s">
        <v>413</v>
      </c>
      <c r="G119" s="310" t="s">
        <v>402</v>
      </c>
      <c r="H119" s="311" t="s">
        <v>331</v>
      </c>
      <c r="I119" s="161"/>
      <c r="J119" s="312" t="s">
        <v>336</v>
      </c>
      <c r="K119" s="312" t="s">
        <v>414</v>
      </c>
      <c r="L119" s="313">
        <v>5</v>
      </c>
    </row>
    <row r="120" spans="1:12" s="138" customFormat="1" ht="28.5" customHeight="1">
      <c r="A120" s="87">
        <v>117</v>
      </c>
      <c r="B120" s="217" t="str">
        <f t="shared" si="11"/>
        <v>Gülle-5</v>
      </c>
      <c r="C120" s="136">
        <v>463</v>
      </c>
      <c r="D120" s="136"/>
      <c r="E120" s="308">
        <v>32914</v>
      </c>
      <c r="F120" s="309" t="s">
        <v>412</v>
      </c>
      <c r="G120" s="310" t="s">
        <v>402</v>
      </c>
      <c r="H120" s="311" t="s">
        <v>333</v>
      </c>
      <c r="I120" s="161"/>
      <c r="J120" s="312" t="s">
        <v>336</v>
      </c>
      <c r="K120" s="312" t="s">
        <v>414</v>
      </c>
      <c r="L120" s="313">
        <v>5</v>
      </c>
    </row>
    <row r="121" spans="1:12" s="138" customFormat="1" ht="28.5" customHeight="1">
      <c r="A121" s="87">
        <v>118</v>
      </c>
      <c r="B121" s="217" t="str">
        <f t="shared" si="11"/>
        <v>Çekiç-5</v>
      </c>
      <c r="C121" s="300">
        <v>458</v>
      </c>
      <c r="D121" s="300"/>
      <c r="E121" s="301">
        <v>32906</v>
      </c>
      <c r="F121" s="302" t="s">
        <v>654</v>
      </c>
      <c r="G121" s="303" t="s">
        <v>402</v>
      </c>
      <c r="H121" s="304" t="s">
        <v>335</v>
      </c>
      <c r="I121" s="305"/>
      <c r="J121" s="306" t="s">
        <v>336</v>
      </c>
      <c r="K121" s="306" t="s">
        <v>414</v>
      </c>
      <c r="L121" s="307">
        <v>5</v>
      </c>
    </row>
    <row r="122" spans="1:12" s="138" customFormat="1" ht="89.25" customHeight="1">
      <c r="A122" s="87">
        <v>119</v>
      </c>
      <c r="B122" s="217" t="str">
        <f aca="true" t="shared" si="12" ref="B122:B131">CONCATENATE(H122,"-",J122,"-",K122)</f>
        <v>4X100M-1-6</v>
      </c>
      <c r="C122" s="136" t="s">
        <v>644</v>
      </c>
      <c r="D122" s="136"/>
      <c r="E122" s="308" t="s">
        <v>645</v>
      </c>
      <c r="F122" s="309" t="s">
        <v>646</v>
      </c>
      <c r="G122" s="310" t="s">
        <v>402</v>
      </c>
      <c r="H122" s="311" t="s">
        <v>203</v>
      </c>
      <c r="I122" s="161"/>
      <c r="J122" s="312" t="s">
        <v>336</v>
      </c>
      <c r="K122" s="312" t="s">
        <v>414</v>
      </c>
      <c r="L122" s="313">
        <v>5</v>
      </c>
    </row>
    <row r="123" spans="1:12" s="138" customFormat="1" ht="89.25" customHeight="1">
      <c r="A123" s="87">
        <v>120</v>
      </c>
      <c r="B123" s="217" t="str">
        <f t="shared" si="12"/>
        <v>4X400M-1-6</v>
      </c>
      <c r="C123" s="136" t="s">
        <v>608</v>
      </c>
      <c r="D123" s="136"/>
      <c r="E123" s="308" t="s">
        <v>609</v>
      </c>
      <c r="F123" s="309" t="s">
        <v>610</v>
      </c>
      <c r="G123" s="310" t="s">
        <v>402</v>
      </c>
      <c r="H123" s="311" t="s">
        <v>204</v>
      </c>
      <c r="I123" s="161"/>
      <c r="J123" s="312" t="s">
        <v>336</v>
      </c>
      <c r="K123" s="312" t="s">
        <v>414</v>
      </c>
      <c r="L123" s="313">
        <v>5</v>
      </c>
    </row>
    <row r="124" spans="1:12" s="138" customFormat="1" ht="28.5" customHeight="1">
      <c r="A124" s="87">
        <v>121</v>
      </c>
      <c r="B124" s="217" t="str">
        <f t="shared" si="12"/>
        <v>100m.-1-3</v>
      </c>
      <c r="C124" s="190">
        <v>492</v>
      </c>
      <c r="D124" s="190"/>
      <c r="E124" s="191">
        <v>32325</v>
      </c>
      <c r="F124" s="192" t="s">
        <v>415</v>
      </c>
      <c r="G124" s="197" t="s">
        <v>416</v>
      </c>
      <c r="H124" s="193" t="s">
        <v>309</v>
      </c>
      <c r="I124" s="194"/>
      <c r="J124" s="195" t="s">
        <v>336</v>
      </c>
      <c r="K124" s="195" t="s">
        <v>431</v>
      </c>
      <c r="L124" s="196">
        <v>6</v>
      </c>
    </row>
    <row r="125" spans="1:12" s="138" customFormat="1" ht="28.5" customHeight="1">
      <c r="A125" s="87">
        <v>122</v>
      </c>
      <c r="B125" s="217" t="str">
        <f t="shared" si="12"/>
        <v>110m.Eng.-1-3</v>
      </c>
      <c r="C125" s="190">
        <v>493</v>
      </c>
      <c r="D125" s="190"/>
      <c r="E125" s="191">
        <v>32224</v>
      </c>
      <c r="F125" s="192" t="s">
        <v>417</v>
      </c>
      <c r="G125" s="197" t="s">
        <v>416</v>
      </c>
      <c r="H125" s="193" t="s">
        <v>340</v>
      </c>
      <c r="I125" s="194"/>
      <c r="J125" s="195" t="s">
        <v>336</v>
      </c>
      <c r="K125" s="195" t="s">
        <v>431</v>
      </c>
      <c r="L125" s="196">
        <v>6</v>
      </c>
    </row>
    <row r="126" spans="1:12" s="138" customFormat="1" ht="28.5" customHeight="1">
      <c r="A126" s="87">
        <v>123</v>
      </c>
      <c r="B126" s="217" t="str">
        <f t="shared" si="12"/>
        <v>1500m.-1-3</v>
      </c>
      <c r="C126" s="190">
        <v>489</v>
      </c>
      <c r="D126" s="190"/>
      <c r="E126" s="191">
        <v>33317</v>
      </c>
      <c r="F126" s="192" t="s">
        <v>418</v>
      </c>
      <c r="G126" s="197" t="s">
        <v>416</v>
      </c>
      <c r="H126" s="193" t="s">
        <v>317</v>
      </c>
      <c r="I126" s="194"/>
      <c r="J126" s="195" t="s">
        <v>336</v>
      </c>
      <c r="K126" s="195" t="s">
        <v>431</v>
      </c>
      <c r="L126" s="196">
        <v>6</v>
      </c>
    </row>
    <row r="127" spans="1:12" s="138" customFormat="1" ht="28.5" customHeight="1">
      <c r="A127" s="87">
        <v>124</v>
      </c>
      <c r="B127" s="217" t="str">
        <f t="shared" si="12"/>
        <v>200m.-1-3</v>
      </c>
      <c r="C127" s="190">
        <v>484</v>
      </c>
      <c r="D127" s="190"/>
      <c r="E127" s="191">
        <v>35183</v>
      </c>
      <c r="F127" s="192" t="s">
        <v>419</v>
      </c>
      <c r="G127" s="197" t="s">
        <v>416</v>
      </c>
      <c r="H127" s="193" t="s">
        <v>310</v>
      </c>
      <c r="I127" s="194"/>
      <c r="J127" s="195" t="s">
        <v>336</v>
      </c>
      <c r="K127" s="195" t="s">
        <v>431</v>
      </c>
      <c r="L127" s="196">
        <v>6</v>
      </c>
    </row>
    <row r="128" spans="1:12" s="138" customFormat="1" ht="28.5" customHeight="1">
      <c r="A128" s="87">
        <v>125</v>
      </c>
      <c r="B128" s="217" t="str">
        <f t="shared" si="12"/>
        <v>3000m.-1-3</v>
      </c>
      <c r="C128" s="190">
        <v>495</v>
      </c>
      <c r="D128" s="190"/>
      <c r="E128" s="191">
        <v>30871</v>
      </c>
      <c r="F128" s="192" t="s">
        <v>420</v>
      </c>
      <c r="G128" s="197" t="s">
        <v>416</v>
      </c>
      <c r="H128" s="193" t="s">
        <v>318</v>
      </c>
      <c r="I128" s="194"/>
      <c r="J128" s="195" t="s">
        <v>336</v>
      </c>
      <c r="K128" s="195" t="s">
        <v>431</v>
      </c>
      <c r="L128" s="196">
        <v>6</v>
      </c>
    </row>
    <row r="129" spans="1:12" s="138" customFormat="1" ht="28.5" customHeight="1">
      <c r="A129" s="87">
        <v>126</v>
      </c>
      <c r="B129" s="217" t="str">
        <f t="shared" si="12"/>
        <v>3000m.Eng.-1-3</v>
      </c>
      <c r="C129" s="190">
        <v>490</v>
      </c>
      <c r="D129" s="190"/>
      <c r="E129" s="191">
        <v>33805</v>
      </c>
      <c r="F129" s="192" t="s">
        <v>421</v>
      </c>
      <c r="G129" s="197" t="s">
        <v>416</v>
      </c>
      <c r="H129" s="193" t="s">
        <v>321</v>
      </c>
      <c r="I129" s="194"/>
      <c r="J129" s="195" t="s">
        <v>336</v>
      </c>
      <c r="K129" s="195" t="s">
        <v>431</v>
      </c>
      <c r="L129" s="196">
        <v>6</v>
      </c>
    </row>
    <row r="130" spans="1:12" s="138" customFormat="1" ht="28.5" customHeight="1">
      <c r="A130" s="87">
        <v>127</v>
      </c>
      <c r="B130" s="217" t="str">
        <f t="shared" si="12"/>
        <v>400m.-1-3</v>
      </c>
      <c r="C130" s="190">
        <v>484</v>
      </c>
      <c r="D130" s="190"/>
      <c r="E130" s="191">
        <v>35183</v>
      </c>
      <c r="F130" s="192" t="s">
        <v>419</v>
      </c>
      <c r="G130" s="197" t="s">
        <v>416</v>
      </c>
      <c r="H130" s="193" t="s">
        <v>312</v>
      </c>
      <c r="I130" s="194"/>
      <c r="J130" s="195" t="s">
        <v>336</v>
      </c>
      <c r="K130" s="195" t="s">
        <v>431</v>
      </c>
      <c r="L130" s="196">
        <v>6</v>
      </c>
    </row>
    <row r="131" spans="1:12" s="138" customFormat="1" ht="28.5" customHeight="1">
      <c r="A131" s="87">
        <v>128</v>
      </c>
      <c r="B131" s="217" t="str">
        <f t="shared" si="12"/>
        <v>400m.Eng.-1-3</v>
      </c>
      <c r="C131" s="190">
        <v>486</v>
      </c>
      <c r="D131" s="190"/>
      <c r="E131" s="191">
        <v>31782</v>
      </c>
      <c r="F131" s="192" t="s">
        <v>422</v>
      </c>
      <c r="G131" s="197" t="s">
        <v>416</v>
      </c>
      <c r="H131" s="193" t="s">
        <v>314</v>
      </c>
      <c r="I131" s="194"/>
      <c r="J131" s="195" t="s">
        <v>336</v>
      </c>
      <c r="K131" s="195" t="s">
        <v>431</v>
      </c>
      <c r="L131" s="196">
        <v>6</v>
      </c>
    </row>
    <row r="132" spans="1:12" s="138" customFormat="1" ht="28.5" customHeight="1">
      <c r="A132" s="87">
        <v>129</v>
      </c>
      <c r="B132" s="217" t="str">
        <f aca="true" t="shared" si="13" ref="B132:B139">CONCATENATE(H132,"-",L132)</f>
        <v>Yüksek-6</v>
      </c>
      <c r="C132" s="190">
        <v>496</v>
      </c>
      <c r="D132" s="190"/>
      <c r="E132" s="191">
        <v>33970</v>
      </c>
      <c r="F132" s="192" t="s">
        <v>423</v>
      </c>
      <c r="G132" s="197" t="s">
        <v>416</v>
      </c>
      <c r="H132" s="193" t="s">
        <v>325</v>
      </c>
      <c r="I132" s="194"/>
      <c r="J132" s="195" t="s">
        <v>336</v>
      </c>
      <c r="K132" s="195" t="s">
        <v>431</v>
      </c>
      <c r="L132" s="196">
        <v>6</v>
      </c>
    </row>
    <row r="133" spans="1:12" s="138" customFormat="1" ht="28.5" customHeight="1">
      <c r="A133" s="87">
        <v>130</v>
      </c>
      <c r="B133" s="217" t="str">
        <f t="shared" si="13"/>
        <v>Üç  Adım-6</v>
      </c>
      <c r="C133" s="190">
        <v>494</v>
      </c>
      <c r="D133" s="190"/>
      <c r="E133" s="191">
        <v>32933</v>
      </c>
      <c r="F133" s="192" t="s">
        <v>424</v>
      </c>
      <c r="G133" s="197" t="s">
        <v>416</v>
      </c>
      <c r="H133" s="193" t="s">
        <v>324</v>
      </c>
      <c r="I133" s="194"/>
      <c r="J133" s="195" t="s">
        <v>336</v>
      </c>
      <c r="K133" s="195" t="s">
        <v>431</v>
      </c>
      <c r="L133" s="196">
        <v>6</v>
      </c>
    </row>
    <row r="134" spans="1:12" s="138" customFormat="1" ht="28.5" customHeight="1">
      <c r="A134" s="87">
        <v>131</v>
      </c>
      <c r="B134" s="217" t="str">
        <f t="shared" si="13"/>
        <v>Uzun-6</v>
      </c>
      <c r="C134" s="190">
        <v>498</v>
      </c>
      <c r="D134" s="190"/>
      <c r="E134" s="191">
        <v>34049</v>
      </c>
      <c r="F134" s="192" t="s">
        <v>425</v>
      </c>
      <c r="G134" s="197" t="s">
        <v>416</v>
      </c>
      <c r="H134" s="193" t="s">
        <v>323</v>
      </c>
      <c r="I134" s="194"/>
      <c r="J134" s="195" t="s">
        <v>336</v>
      </c>
      <c r="K134" s="195" t="s">
        <v>431</v>
      </c>
      <c r="L134" s="196">
        <v>6</v>
      </c>
    </row>
    <row r="135" spans="1:12" s="138" customFormat="1" ht="28.5" customHeight="1">
      <c r="A135" s="87">
        <v>132</v>
      </c>
      <c r="B135" s="217" t="str">
        <f t="shared" si="13"/>
        <v>Sırık-6</v>
      </c>
      <c r="C135" s="190">
        <v>500</v>
      </c>
      <c r="D135" s="190"/>
      <c r="E135" s="191">
        <v>36114</v>
      </c>
      <c r="F135" s="192" t="s">
        <v>426</v>
      </c>
      <c r="G135" s="197" t="s">
        <v>416</v>
      </c>
      <c r="H135" s="193" t="s">
        <v>327</v>
      </c>
      <c r="I135" s="194"/>
      <c r="J135" s="195" t="s">
        <v>336</v>
      </c>
      <c r="K135" s="195" t="s">
        <v>431</v>
      </c>
      <c r="L135" s="196">
        <v>6</v>
      </c>
    </row>
    <row r="136" spans="1:12" s="138" customFormat="1" ht="28.5" customHeight="1">
      <c r="A136" s="87">
        <v>133</v>
      </c>
      <c r="B136" s="217" t="str">
        <f t="shared" si="13"/>
        <v>Gülle-6</v>
      </c>
      <c r="C136" s="190">
        <v>497</v>
      </c>
      <c r="D136" s="190"/>
      <c r="E136" s="191">
        <v>32107</v>
      </c>
      <c r="F136" s="192" t="s">
        <v>427</v>
      </c>
      <c r="G136" s="197" t="s">
        <v>416</v>
      </c>
      <c r="H136" s="193" t="s">
        <v>333</v>
      </c>
      <c r="I136" s="194"/>
      <c r="J136" s="195" t="s">
        <v>336</v>
      </c>
      <c r="K136" s="195" t="s">
        <v>431</v>
      </c>
      <c r="L136" s="196">
        <v>6</v>
      </c>
    </row>
    <row r="137" spans="1:12" s="138" customFormat="1" ht="28.5" customHeight="1">
      <c r="A137" s="87">
        <v>134</v>
      </c>
      <c r="B137" s="217" t="str">
        <f t="shared" si="13"/>
        <v>Disk-6</v>
      </c>
      <c r="C137" s="190">
        <v>497</v>
      </c>
      <c r="D137" s="190"/>
      <c r="E137" s="191">
        <v>32109</v>
      </c>
      <c r="F137" s="192" t="s">
        <v>427</v>
      </c>
      <c r="G137" s="197" t="s">
        <v>416</v>
      </c>
      <c r="H137" s="193" t="s">
        <v>329</v>
      </c>
      <c r="I137" s="194"/>
      <c r="J137" s="195" t="s">
        <v>336</v>
      </c>
      <c r="K137" s="195" t="s">
        <v>431</v>
      </c>
      <c r="L137" s="196">
        <v>6</v>
      </c>
    </row>
    <row r="138" spans="1:12" s="138" customFormat="1" ht="28.5" customHeight="1">
      <c r="A138" s="87">
        <v>135</v>
      </c>
      <c r="B138" s="217" t="str">
        <f t="shared" si="13"/>
        <v>Çekiç-6</v>
      </c>
      <c r="C138" s="190">
        <v>499</v>
      </c>
      <c r="D138" s="190"/>
      <c r="E138" s="191">
        <v>31215</v>
      </c>
      <c r="F138" s="192" t="s">
        <v>428</v>
      </c>
      <c r="G138" s="197" t="s">
        <v>416</v>
      </c>
      <c r="H138" s="193" t="s">
        <v>335</v>
      </c>
      <c r="I138" s="194"/>
      <c r="J138" s="195" t="s">
        <v>336</v>
      </c>
      <c r="K138" s="195" t="s">
        <v>431</v>
      </c>
      <c r="L138" s="196">
        <v>6</v>
      </c>
    </row>
    <row r="139" spans="1:12" s="138" customFormat="1" ht="28.5" customHeight="1">
      <c r="A139" s="87">
        <v>136</v>
      </c>
      <c r="B139" s="217" t="str">
        <f t="shared" si="13"/>
        <v>Cirit-6</v>
      </c>
      <c r="C139" s="190">
        <v>483</v>
      </c>
      <c r="D139" s="190"/>
      <c r="E139" s="191">
        <v>32661</v>
      </c>
      <c r="F139" s="192" t="s">
        <v>429</v>
      </c>
      <c r="G139" s="197" t="s">
        <v>416</v>
      </c>
      <c r="H139" s="193" t="s">
        <v>331</v>
      </c>
      <c r="I139" s="194"/>
      <c r="J139" s="195" t="s">
        <v>336</v>
      </c>
      <c r="K139" s="195" t="s">
        <v>431</v>
      </c>
      <c r="L139" s="196">
        <v>6</v>
      </c>
    </row>
    <row r="140" spans="1:12" s="138" customFormat="1" ht="28.5" customHeight="1">
      <c r="A140" s="87">
        <v>137</v>
      </c>
      <c r="B140" s="217" t="str">
        <f>CONCATENATE(H140,"-",J140,"-",K140)</f>
        <v>800m.-1-3</v>
      </c>
      <c r="C140" s="190">
        <v>489</v>
      </c>
      <c r="D140" s="190"/>
      <c r="E140" s="191">
        <v>33317</v>
      </c>
      <c r="F140" s="192" t="s">
        <v>418</v>
      </c>
      <c r="G140" s="197" t="s">
        <v>416</v>
      </c>
      <c r="H140" s="193" t="s">
        <v>315</v>
      </c>
      <c r="I140" s="194"/>
      <c r="J140" s="195" t="s">
        <v>336</v>
      </c>
      <c r="K140" s="195" t="s">
        <v>431</v>
      </c>
      <c r="L140" s="196">
        <v>6</v>
      </c>
    </row>
    <row r="141" spans="1:12" s="138" customFormat="1" ht="28.5" customHeight="1">
      <c r="A141" s="87">
        <v>138</v>
      </c>
      <c r="B141" s="217" t="str">
        <f>CONCATENATE(H141,"-",J141,"-",K141)</f>
        <v>5000m.-1-3</v>
      </c>
      <c r="C141" s="291">
        <v>488</v>
      </c>
      <c r="D141" s="291"/>
      <c r="E141" s="292">
        <v>33526</v>
      </c>
      <c r="F141" s="293" t="s">
        <v>430</v>
      </c>
      <c r="G141" s="294" t="s">
        <v>416</v>
      </c>
      <c r="H141" s="295" t="s">
        <v>320</v>
      </c>
      <c r="I141" s="296"/>
      <c r="J141" s="297" t="s">
        <v>336</v>
      </c>
      <c r="K141" s="297" t="s">
        <v>431</v>
      </c>
      <c r="L141" s="298">
        <v>6</v>
      </c>
    </row>
    <row r="142" spans="1:12" s="138" customFormat="1" ht="90" customHeight="1">
      <c r="A142" s="87">
        <v>139</v>
      </c>
      <c r="B142" s="299" t="str">
        <f aca="true" t="shared" si="14" ref="B142:B153">CONCATENATE(H142,"-",J142,"-",K142)</f>
        <v>4X100M-1-3</v>
      </c>
      <c r="C142" s="291" t="s">
        <v>647</v>
      </c>
      <c r="D142" s="291"/>
      <c r="E142" s="292" t="s">
        <v>648</v>
      </c>
      <c r="F142" s="293" t="s">
        <v>649</v>
      </c>
      <c r="G142" s="294" t="s">
        <v>416</v>
      </c>
      <c r="H142" s="295" t="s">
        <v>203</v>
      </c>
      <c r="I142" s="296"/>
      <c r="J142" s="297" t="s">
        <v>336</v>
      </c>
      <c r="K142" s="297" t="s">
        <v>431</v>
      </c>
      <c r="L142" s="298">
        <v>6</v>
      </c>
    </row>
    <row r="143" spans="1:12" s="138" customFormat="1" ht="90" customHeight="1" thickBot="1">
      <c r="A143" s="87">
        <v>140</v>
      </c>
      <c r="B143" s="228" t="str">
        <f t="shared" si="14"/>
        <v>4X400M-1-3</v>
      </c>
      <c r="C143" s="219" t="s">
        <v>598</v>
      </c>
      <c r="D143" s="219"/>
      <c r="E143" s="220" t="s">
        <v>599</v>
      </c>
      <c r="F143" s="221" t="s">
        <v>600</v>
      </c>
      <c r="G143" s="222" t="s">
        <v>416</v>
      </c>
      <c r="H143" s="223" t="s">
        <v>204</v>
      </c>
      <c r="I143" s="224"/>
      <c r="J143" s="225" t="s">
        <v>336</v>
      </c>
      <c r="K143" s="225" t="s">
        <v>431</v>
      </c>
      <c r="L143" s="226">
        <v>6</v>
      </c>
    </row>
    <row r="144" spans="1:12" s="218" customFormat="1" ht="28.5" customHeight="1">
      <c r="A144" s="87">
        <v>141</v>
      </c>
      <c r="B144" s="227" t="str">
        <f t="shared" si="14"/>
        <v>110m.Eng.-1-8</v>
      </c>
      <c r="C144" s="300">
        <v>475</v>
      </c>
      <c r="D144" s="300"/>
      <c r="E144" s="301">
        <v>33164</v>
      </c>
      <c r="F144" s="302" t="s">
        <v>432</v>
      </c>
      <c r="G144" s="303" t="s">
        <v>433</v>
      </c>
      <c r="H144" s="304" t="s">
        <v>340</v>
      </c>
      <c r="I144" s="305"/>
      <c r="J144" s="306" t="s">
        <v>336</v>
      </c>
      <c r="K144" s="306" t="s">
        <v>445</v>
      </c>
      <c r="L144" s="307">
        <v>1</v>
      </c>
    </row>
    <row r="145" spans="1:12" s="218" customFormat="1" ht="28.5" customHeight="1">
      <c r="A145" s="87">
        <v>142</v>
      </c>
      <c r="B145" s="227" t="str">
        <f t="shared" si="14"/>
        <v>100m.-1-8</v>
      </c>
      <c r="C145" s="136">
        <v>477</v>
      </c>
      <c r="D145" s="136"/>
      <c r="E145" s="308">
        <v>34723</v>
      </c>
      <c r="F145" s="309" t="s">
        <v>434</v>
      </c>
      <c r="G145" s="310" t="s">
        <v>433</v>
      </c>
      <c r="H145" s="311" t="s">
        <v>309</v>
      </c>
      <c r="I145" s="161"/>
      <c r="J145" s="312" t="s">
        <v>336</v>
      </c>
      <c r="K145" s="312" t="s">
        <v>445</v>
      </c>
      <c r="L145" s="313">
        <v>1</v>
      </c>
    </row>
    <row r="146" spans="1:12" s="218" customFormat="1" ht="28.5" customHeight="1">
      <c r="A146" s="87">
        <v>143</v>
      </c>
      <c r="B146" s="227" t="str">
        <f t="shared" si="14"/>
        <v>200m.-1-8</v>
      </c>
      <c r="C146" s="136">
        <v>477</v>
      </c>
      <c r="D146" s="136"/>
      <c r="E146" s="308">
        <v>34723</v>
      </c>
      <c r="F146" s="309" t="s">
        <v>434</v>
      </c>
      <c r="G146" s="310" t="s">
        <v>433</v>
      </c>
      <c r="H146" s="311" t="s">
        <v>310</v>
      </c>
      <c r="I146" s="161"/>
      <c r="J146" s="312" t="s">
        <v>336</v>
      </c>
      <c r="K146" s="312" t="s">
        <v>445</v>
      </c>
      <c r="L146" s="313">
        <v>1</v>
      </c>
    </row>
    <row r="147" spans="1:12" s="218" customFormat="1" ht="28.5" customHeight="1">
      <c r="A147" s="87">
        <v>144</v>
      </c>
      <c r="B147" s="227" t="str">
        <f t="shared" si="14"/>
        <v>400m.-1-8</v>
      </c>
      <c r="C147" s="136">
        <v>470</v>
      </c>
      <c r="D147" s="136"/>
      <c r="E147" s="308">
        <v>35053</v>
      </c>
      <c r="F147" s="309" t="s">
        <v>435</v>
      </c>
      <c r="G147" s="310" t="s">
        <v>433</v>
      </c>
      <c r="H147" s="311" t="s">
        <v>312</v>
      </c>
      <c r="I147" s="161"/>
      <c r="J147" s="312" t="s">
        <v>336</v>
      </c>
      <c r="K147" s="312" t="s">
        <v>445</v>
      </c>
      <c r="L147" s="313">
        <v>1</v>
      </c>
    </row>
    <row r="148" spans="1:12" s="218" customFormat="1" ht="28.5" customHeight="1">
      <c r="A148" s="87">
        <v>145</v>
      </c>
      <c r="B148" s="227" t="str">
        <f t="shared" si="14"/>
        <v>400m.Eng.-1-8</v>
      </c>
      <c r="C148" s="136">
        <v>481</v>
      </c>
      <c r="D148" s="136"/>
      <c r="E148" s="308">
        <v>34369</v>
      </c>
      <c r="F148" s="309" t="s">
        <v>436</v>
      </c>
      <c r="G148" s="310" t="s">
        <v>433</v>
      </c>
      <c r="H148" s="311" t="s">
        <v>314</v>
      </c>
      <c r="I148" s="161"/>
      <c r="J148" s="312" t="s">
        <v>336</v>
      </c>
      <c r="K148" s="312" t="s">
        <v>445</v>
      </c>
      <c r="L148" s="313">
        <v>1</v>
      </c>
    </row>
    <row r="149" spans="1:12" s="218" customFormat="1" ht="28.5" customHeight="1">
      <c r="A149" s="87">
        <v>146</v>
      </c>
      <c r="B149" s="227" t="str">
        <f t="shared" si="14"/>
        <v>800m.-1-8</v>
      </c>
      <c r="C149" s="136">
        <v>474</v>
      </c>
      <c r="D149" s="136"/>
      <c r="E149" s="308">
        <v>33992</v>
      </c>
      <c r="F149" s="309" t="s">
        <v>437</v>
      </c>
      <c r="G149" s="310" t="s">
        <v>433</v>
      </c>
      <c r="H149" s="311" t="s">
        <v>315</v>
      </c>
      <c r="I149" s="161"/>
      <c r="J149" s="312" t="s">
        <v>336</v>
      </c>
      <c r="K149" s="312" t="s">
        <v>445</v>
      </c>
      <c r="L149" s="313">
        <v>1</v>
      </c>
    </row>
    <row r="150" spans="1:12" s="218" customFormat="1" ht="28.5" customHeight="1">
      <c r="A150" s="87">
        <v>147</v>
      </c>
      <c r="B150" s="227" t="str">
        <f t="shared" si="14"/>
        <v>1500m.-1-8</v>
      </c>
      <c r="C150" s="136">
        <v>474</v>
      </c>
      <c r="D150" s="136"/>
      <c r="E150" s="308">
        <v>33992</v>
      </c>
      <c r="F150" s="309" t="s">
        <v>437</v>
      </c>
      <c r="G150" s="310" t="s">
        <v>433</v>
      </c>
      <c r="H150" s="311" t="s">
        <v>317</v>
      </c>
      <c r="I150" s="161"/>
      <c r="J150" s="312" t="s">
        <v>336</v>
      </c>
      <c r="K150" s="312" t="s">
        <v>445</v>
      </c>
      <c r="L150" s="313">
        <v>1</v>
      </c>
    </row>
    <row r="151" spans="1:12" s="218" customFormat="1" ht="28.5" customHeight="1">
      <c r="A151" s="87">
        <v>148</v>
      </c>
      <c r="B151" s="227" t="str">
        <f t="shared" si="14"/>
        <v>3000m.-1-8</v>
      </c>
      <c r="C151" s="136">
        <v>471</v>
      </c>
      <c r="D151" s="136"/>
      <c r="E151" s="308">
        <v>30491</v>
      </c>
      <c r="F151" s="309" t="s">
        <v>438</v>
      </c>
      <c r="G151" s="310" t="s">
        <v>433</v>
      </c>
      <c r="H151" s="311" t="s">
        <v>318</v>
      </c>
      <c r="I151" s="161"/>
      <c r="J151" s="312" t="s">
        <v>336</v>
      </c>
      <c r="K151" s="312" t="s">
        <v>445</v>
      </c>
      <c r="L151" s="313">
        <v>1</v>
      </c>
    </row>
    <row r="152" spans="1:12" s="218" customFormat="1" ht="28.5" customHeight="1">
      <c r="A152" s="87">
        <v>149</v>
      </c>
      <c r="B152" s="227" t="str">
        <f t="shared" si="14"/>
        <v>3000m.Eng.-1-8</v>
      </c>
      <c r="C152" s="136">
        <v>473</v>
      </c>
      <c r="D152" s="136"/>
      <c r="E152" s="308">
        <v>34111</v>
      </c>
      <c r="F152" s="309" t="s">
        <v>439</v>
      </c>
      <c r="G152" s="310" t="s">
        <v>433</v>
      </c>
      <c r="H152" s="311" t="s">
        <v>321</v>
      </c>
      <c r="I152" s="161"/>
      <c r="J152" s="312" t="s">
        <v>336</v>
      </c>
      <c r="K152" s="312" t="s">
        <v>445</v>
      </c>
      <c r="L152" s="313">
        <v>1</v>
      </c>
    </row>
    <row r="153" spans="1:12" s="218" customFormat="1" ht="28.5" customHeight="1">
      <c r="A153" s="87">
        <v>150</v>
      </c>
      <c r="B153" s="227" t="str">
        <f t="shared" si="14"/>
        <v>5000m.-1-8</v>
      </c>
      <c r="C153" s="136">
        <v>471</v>
      </c>
      <c r="D153" s="136"/>
      <c r="E153" s="308">
        <v>30491</v>
      </c>
      <c r="F153" s="309" t="s">
        <v>438</v>
      </c>
      <c r="G153" s="310" t="s">
        <v>433</v>
      </c>
      <c r="H153" s="311" t="s">
        <v>320</v>
      </c>
      <c r="I153" s="161"/>
      <c r="J153" s="312" t="s">
        <v>336</v>
      </c>
      <c r="K153" s="312" t="s">
        <v>445</v>
      </c>
      <c r="L153" s="313">
        <v>1</v>
      </c>
    </row>
    <row r="154" spans="1:12" s="218" customFormat="1" ht="28.5" customHeight="1">
      <c r="A154" s="87">
        <v>151</v>
      </c>
      <c r="B154" s="217" t="str">
        <f aca="true" t="shared" si="15" ref="B154:B161">CONCATENATE(H154,"-",L154)</f>
        <v>Uzun-1</v>
      </c>
      <c r="C154" s="136">
        <v>479</v>
      </c>
      <c r="D154" s="136"/>
      <c r="E154" s="308">
        <v>34043</v>
      </c>
      <c r="F154" s="309" t="s">
        <v>440</v>
      </c>
      <c r="G154" s="310" t="s">
        <v>433</v>
      </c>
      <c r="H154" s="311" t="s">
        <v>323</v>
      </c>
      <c r="I154" s="161"/>
      <c r="J154" s="312" t="s">
        <v>336</v>
      </c>
      <c r="K154" s="312" t="s">
        <v>445</v>
      </c>
      <c r="L154" s="313">
        <v>1</v>
      </c>
    </row>
    <row r="155" spans="1:12" s="218" customFormat="1" ht="28.5" customHeight="1">
      <c r="A155" s="87">
        <v>152</v>
      </c>
      <c r="B155" s="217" t="str">
        <f t="shared" si="15"/>
        <v>Üç  Adım-1</v>
      </c>
      <c r="C155" s="136">
        <v>475</v>
      </c>
      <c r="D155" s="136"/>
      <c r="E155" s="308">
        <v>33164</v>
      </c>
      <c r="F155" s="309" t="s">
        <v>432</v>
      </c>
      <c r="G155" s="310" t="s">
        <v>433</v>
      </c>
      <c r="H155" s="311" t="s">
        <v>324</v>
      </c>
      <c r="I155" s="161"/>
      <c r="J155" s="312" t="s">
        <v>336</v>
      </c>
      <c r="K155" s="312" t="s">
        <v>445</v>
      </c>
      <c r="L155" s="313">
        <v>1</v>
      </c>
    </row>
    <row r="156" spans="1:12" s="218" customFormat="1" ht="28.5" customHeight="1">
      <c r="A156" s="87">
        <v>153</v>
      </c>
      <c r="B156" s="217" t="str">
        <f t="shared" si="15"/>
        <v>Yüksek-1</v>
      </c>
      <c r="C156" s="136">
        <v>478</v>
      </c>
      <c r="D156" s="136"/>
      <c r="E156" s="308">
        <v>34379</v>
      </c>
      <c r="F156" s="309" t="s">
        <v>441</v>
      </c>
      <c r="G156" s="310" t="s">
        <v>433</v>
      </c>
      <c r="H156" s="311" t="s">
        <v>325</v>
      </c>
      <c r="I156" s="161"/>
      <c r="J156" s="312" t="s">
        <v>336</v>
      </c>
      <c r="K156" s="312" t="s">
        <v>445</v>
      </c>
      <c r="L156" s="313">
        <v>1</v>
      </c>
    </row>
    <row r="157" spans="1:12" s="218" customFormat="1" ht="28.5" customHeight="1">
      <c r="A157" s="87">
        <v>154</v>
      </c>
      <c r="B157" s="217" t="str">
        <f t="shared" si="15"/>
        <v>Sırık-1</v>
      </c>
      <c r="C157" s="136">
        <v>479</v>
      </c>
      <c r="D157" s="136"/>
      <c r="E157" s="308">
        <v>34043</v>
      </c>
      <c r="F157" s="309" t="s">
        <v>440</v>
      </c>
      <c r="G157" s="310" t="s">
        <v>433</v>
      </c>
      <c r="H157" s="311" t="s">
        <v>327</v>
      </c>
      <c r="I157" s="161"/>
      <c r="J157" s="312" t="s">
        <v>336</v>
      </c>
      <c r="K157" s="312" t="s">
        <v>445</v>
      </c>
      <c r="L157" s="313">
        <v>1</v>
      </c>
    </row>
    <row r="158" spans="1:12" s="138" customFormat="1" ht="28.5" customHeight="1">
      <c r="A158" s="87">
        <v>155</v>
      </c>
      <c r="B158" s="217" t="str">
        <f t="shared" si="15"/>
        <v>Disk-1</v>
      </c>
      <c r="C158" s="136">
        <v>476</v>
      </c>
      <c r="D158" s="136"/>
      <c r="E158" s="308">
        <v>34318</v>
      </c>
      <c r="F158" s="309" t="s">
        <v>442</v>
      </c>
      <c r="G158" s="310" t="s">
        <v>433</v>
      </c>
      <c r="H158" s="311" t="s">
        <v>329</v>
      </c>
      <c r="I158" s="161"/>
      <c r="J158" s="312" t="s">
        <v>336</v>
      </c>
      <c r="K158" s="312" t="s">
        <v>445</v>
      </c>
      <c r="L158" s="313">
        <v>1</v>
      </c>
    </row>
    <row r="159" spans="1:12" s="138" customFormat="1" ht="28.5" customHeight="1">
      <c r="A159" s="87">
        <v>156</v>
      </c>
      <c r="B159" s="217" t="str">
        <f t="shared" si="15"/>
        <v>Cirit-1</v>
      </c>
      <c r="C159" s="136">
        <v>482</v>
      </c>
      <c r="D159" s="136"/>
      <c r="E159" s="308">
        <v>34857</v>
      </c>
      <c r="F159" s="309" t="s">
        <v>443</v>
      </c>
      <c r="G159" s="310" t="s">
        <v>433</v>
      </c>
      <c r="H159" s="311" t="s">
        <v>331</v>
      </c>
      <c r="I159" s="161"/>
      <c r="J159" s="312" t="s">
        <v>336</v>
      </c>
      <c r="K159" s="312" t="s">
        <v>445</v>
      </c>
      <c r="L159" s="313">
        <v>1</v>
      </c>
    </row>
    <row r="160" spans="1:12" s="138" customFormat="1" ht="28.5" customHeight="1">
      <c r="A160" s="87">
        <v>157</v>
      </c>
      <c r="B160" s="217" t="str">
        <f t="shared" si="15"/>
        <v>Gülle-1</v>
      </c>
      <c r="C160" s="136">
        <v>476</v>
      </c>
      <c r="D160" s="136"/>
      <c r="E160" s="308">
        <v>34318</v>
      </c>
      <c r="F160" s="309" t="s">
        <v>442</v>
      </c>
      <c r="G160" s="310" t="s">
        <v>433</v>
      </c>
      <c r="H160" s="311" t="s">
        <v>333</v>
      </c>
      <c r="I160" s="161"/>
      <c r="J160" s="312" t="s">
        <v>336</v>
      </c>
      <c r="K160" s="312" t="s">
        <v>445</v>
      </c>
      <c r="L160" s="313">
        <v>1</v>
      </c>
    </row>
    <row r="161" spans="1:12" s="138" customFormat="1" ht="28.5" customHeight="1">
      <c r="A161" s="87">
        <v>158</v>
      </c>
      <c r="B161" s="217" t="str">
        <f t="shared" si="15"/>
        <v>Çekiç-1</v>
      </c>
      <c r="C161" s="300">
        <v>480</v>
      </c>
      <c r="D161" s="300"/>
      <c r="E161" s="301">
        <v>34432</v>
      </c>
      <c r="F161" s="302" t="s">
        <v>444</v>
      </c>
      <c r="G161" s="303" t="s">
        <v>433</v>
      </c>
      <c r="H161" s="304" t="s">
        <v>335</v>
      </c>
      <c r="I161" s="305"/>
      <c r="J161" s="306" t="s">
        <v>336</v>
      </c>
      <c r="K161" s="306" t="s">
        <v>445</v>
      </c>
      <c r="L161" s="307">
        <v>1</v>
      </c>
    </row>
    <row r="162" spans="1:12" s="138" customFormat="1" ht="89.25" customHeight="1">
      <c r="A162" s="87">
        <v>159</v>
      </c>
      <c r="B162" s="217" t="str">
        <f>CONCATENATE(H162,"-",J162,"-",K162)</f>
        <v>4X100M-1-8</v>
      </c>
      <c r="C162" s="136" t="s">
        <v>614</v>
      </c>
      <c r="D162" s="136"/>
      <c r="E162" s="308" t="s">
        <v>615</v>
      </c>
      <c r="F162" s="309" t="s">
        <v>616</v>
      </c>
      <c r="G162" s="310" t="s">
        <v>433</v>
      </c>
      <c r="H162" s="311" t="s">
        <v>203</v>
      </c>
      <c r="I162" s="161"/>
      <c r="J162" s="312" t="s">
        <v>336</v>
      </c>
      <c r="K162" s="312" t="s">
        <v>445</v>
      </c>
      <c r="L162" s="313">
        <v>1</v>
      </c>
    </row>
    <row r="163" spans="1:12" s="138" customFormat="1" ht="89.25" customHeight="1">
      <c r="A163" s="87">
        <v>160</v>
      </c>
      <c r="B163" s="217" t="str">
        <f>CONCATENATE(H163,"-",J163,"-",K163)</f>
        <v>4X400M-1-8</v>
      </c>
      <c r="C163" s="136" t="s">
        <v>650</v>
      </c>
      <c r="D163" s="136"/>
      <c r="E163" s="308" t="s">
        <v>651</v>
      </c>
      <c r="F163" s="309" t="s">
        <v>652</v>
      </c>
      <c r="G163" s="310" t="s">
        <v>433</v>
      </c>
      <c r="H163" s="311" t="s">
        <v>204</v>
      </c>
      <c r="I163" s="161"/>
      <c r="J163" s="312" t="s">
        <v>336</v>
      </c>
      <c r="K163" s="312" t="s">
        <v>445</v>
      </c>
      <c r="L163" s="313">
        <v>1</v>
      </c>
    </row>
  </sheetData>
  <sheetProtection/>
  <autoFilter ref="A3:L163"/>
  <mergeCells count="3">
    <mergeCell ref="A1:L1"/>
    <mergeCell ref="A2:F2"/>
    <mergeCell ref="I2:L2"/>
  </mergeCells>
  <conditionalFormatting sqref="E4:E751">
    <cfRule type="cellIs" priority="8"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48" r:id="rId1"/>
  <rowBreaks count="4" manualBreakCount="4">
    <brk id="43" max="11" man="1"/>
    <brk id="83" max="11" man="1"/>
    <brk id="121" max="11" man="1"/>
    <brk id="155" max="11"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sheetPr>
  <dimension ref="A1:P58"/>
  <sheetViews>
    <sheetView view="pageBreakPreview" zoomScale="60" zoomScalePageLayoutView="0" workbookViewId="0" topLeftCell="A30">
      <selection activeCell="A37" sqref="A37:G37"/>
    </sheetView>
  </sheetViews>
  <sheetFormatPr defaultColWidth="9.140625" defaultRowHeight="12.75"/>
  <cols>
    <col min="1" max="1" width="6.57421875" style="327" customWidth="1"/>
    <col min="2" max="2" width="16.00390625" style="327" hidden="1" customWidth="1"/>
    <col min="3" max="3" width="9.00390625" style="327" customWidth="1"/>
    <col min="4" max="4" width="16.140625" style="327" customWidth="1"/>
    <col min="5" max="5" width="31.7109375" style="327" customWidth="1"/>
    <col min="6" max="6" width="25.28125" style="327" customWidth="1"/>
    <col min="7" max="8" width="9.140625" style="327" customWidth="1"/>
    <col min="9" max="9" width="0" style="327" hidden="1" customWidth="1"/>
    <col min="10" max="10" width="6.57421875" style="327" customWidth="1"/>
    <col min="11" max="11" width="11.7109375" style="327" hidden="1" customWidth="1"/>
    <col min="12" max="12" width="9.00390625" style="327" customWidth="1"/>
    <col min="13" max="13" width="16.140625" style="327" customWidth="1"/>
    <col min="14" max="14" width="31.7109375" style="327" customWidth="1"/>
    <col min="15" max="15" width="25.28125" style="327" customWidth="1"/>
    <col min="16" max="16" width="9.140625" style="327" customWidth="1"/>
    <col min="17" max="16384" width="9.140625" style="327" customWidth="1"/>
  </cols>
  <sheetData>
    <row r="1" spans="1:16" ht="48" customHeight="1">
      <c r="A1" s="432" t="str">
        <f>('YARIŞMA BİLGİLERİ'!A2)</f>
        <v>Türkiye Atletizm Federasyonu
Ankara Atletizm İl Temsilciliği</v>
      </c>
      <c r="B1" s="432"/>
      <c r="C1" s="432"/>
      <c r="D1" s="432"/>
      <c r="E1" s="432"/>
      <c r="F1" s="432"/>
      <c r="G1" s="432"/>
      <c r="H1" s="432"/>
      <c r="I1" s="432"/>
      <c r="J1" s="432"/>
      <c r="K1" s="432"/>
      <c r="L1" s="432"/>
      <c r="M1" s="432"/>
      <c r="N1" s="432"/>
      <c r="O1" s="432"/>
      <c r="P1" s="432"/>
    </row>
    <row r="2" spans="1:16" ht="18" customHeight="1">
      <c r="A2" s="433" t="str">
        <f>'YARIŞMA BİLGİLERİ'!F19</f>
        <v>Süper Lig 1.Kademe Yarışmaları</v>
      </c>
      <c r="B2" s="433"/>
      <c r="C2" s="433"/>
      <c r="D2" s="433"/>
      <c r="E2" s="433"/>
      <c r="F2" s="433"/>
      <c r="G2" s="433"/>
      <c r="H2" s="433"/>
      <c r="I2" s="433"/>
      <c r="J2" s="433"/>
      <c r="K2" s="433"/>
      <c r="L2" s="433"/>
      <c r="M2" s="433"/>
      <c r="N2" s="433"/>
      <c r="O2" s="433"/>
      <c r="P2" s="433"/>
    </row>
    <row r="3" spans="1:16" ht="23.25" customHeight="1">
      <c r="A3" s="434" t="s">
        <v>284</v>
      </c>
      <c r="B3" s="434"/>
      <c r="C3" s="434"/>
      <c r="D3" s="434"/>
      <c r="E3" s="434"/>
      <c r="F3" s="434"/>
      <c r="G3" s="434"/>
      <c r="H3" s="434"/>
      <c r="I3" s="434"/>
      <c r="J3" s="434"/>
      <c r="K3" s="434"/>
      <c r="L3" s="434"/>
      <c r="M3" s="434"/>
      <c r="N3" s="434"/>
      <c r="O3" s="434"/>
      <c r="P3" s="434"/>
    </row>
    <row r="4" spans="1:16" ht="28.5" customHeight="1">
      <c r="A4" s="428" t="s">
        <v>130</v>
      </c>
      <c r="B4" s="428"/>
      <c r="C4" s="428"/>
      <c r="D4" s="428"/>
      <c r="E4" s="428"/>
      <c r="F4" s="428"/>
      <c r="G4" s="428"/>
      <c r="H4" s="328"/>
      <c r="J4" s="428" t="s">
        <v>176</v>
      </c>
      <c r="K4" s="428"/>
      <c r="L4" s="428"/>
      <c r="M4" s="428"/>
      <c r="N4" s="428"/>
      <c r="O4" s="428"/>
      <c r="P4" s="428"/>
    </row>
    <row r="5" spans="1:16" ht="28.5" customHeight="1">
      <c r="A5" s="429" t="s">
        <v>16</v>
      </c>
      <c r="B5" s="430"/>
      <c r="C5" s="430"/>
      <c r="D5" s="430"/>
      <c r="E5" s="430"/>
      <c r="F5" s="430"/>
      <c r="G5" s="430"/>
      <c r="H5" s="328"/>
      <c r="I5" s="426" t="s">
        <v>6</v>
      </c>
      <c r="J5" s="429" t="s">
        <v>16</v>
      </c>
      <c r="K5" s="430"/>
      <c r="L5" s="430"/>
      <c r="M5" s="430"/>
      <c r="N5" s="430"/>
      <c r="O5" s="430"/>
      <c r="P5" s="430"/>
    </row>
    <row r="6" spans="1:16" ht="28.5" customHeight="1">
      <c r="A6" s="200" t="s">
        <v>12</v>
      </c>
      <c r="B6" s="200" t="s">
        <v>43</v>
      </c>
      <c r="C6" s="200" t="s">
        <v>42</v>
      </c>
      <c r="D6" s="201" t="s">
        <v>13</v>
      </c>
      <c r="E6" s="202" t="s">
        <v>14</v>
      </c>
      <c r="F6" s="202" t="s">
        <v>279</v>
      </c>
      <c r="G6" s="200" t="s">
        <v>131</v>
      </c>
      <c r="H6" s="328"/>
      <c r="I6" s="427"/>
      <c r="J6" s="200" t="s">
        <v>12</v>
      </c>
      <c r="K6" s="200" t="s">
        <v>43</v>
      </c>
      <c r="L6" s="200" t="s">
        <v>42</v>
      </c>
      <c r="M6" s="201" t="s">
        <v>13</v>
      </c>
      <c r="N6" s="202" t="s">
        <v>14</v>
      </c>
      <c r="O6" s="202" t="s">
        <v>279</v>
      </c>
      <c r="P6" s="200" t="s">
        <v>131</v>
      </c>
    </row>
    <row r="7" spans="1:16" ht="28.5" customHeight="1">
      <c r="A7" s="75">
        <v>1</v>
      </c>
      <c r="B7" s="210" t="s">
        <v>470</v>
      </c>
      <c r="C7" s="278">
        <f>IF(ISERROR(VLOOKUP(B7,'KAYIT LİSTESİ'!$B$4:$H$740,2,0)),"",(VLOOKUP(B7,'KAYIT LİSTESİ'!$B$4:$H$740,2,0)))</f>
        <v>441</v>
      </c>
      <c r="D7" s="130">
        <f>IF(ISERROR(VLOOKUP(B7,'KAYIT LİSTESİ'!$B$4:$H$740,4,0)),"",(VLOOKUP(B7,'KAYIT LİSTESİ'!$B$4:$H$740,4,0)))</f>
        <v>30223</v>
      </c>
      <c r="E7" s="211" t="str">
        <f>IF(ISERROR(VLOOKUP(B7,'KAYIT LİSTESİ'!$B$4:$H$740,5,0)),"",(VLOOKUP(B7,'KAYIT LİSTESİ'!$B$4:$H$740,5,0)))</f>
        <v>HAKAN KARACAOĞLU</v>
      </c>
      <c r="F7" s="211" t="str">
        <f>IF(ISERROR(VLOOKUP(B7,'KAYIT LİSTESİ'!$B$4:$H$740,6,0)),"",(VLOOKUP(B7,'KAYIT LİSTESİ'!$B$4:$H$740,6,0)))</f>
        <v>ANKARA-KARAGÜCÜ</v>
      </c>
      <c r="G7" s="131"/>
      <c r="H7" s="329"/>
      <c r="I7" s="75">
        <v>1</v>
      </c>
      <c r="J7" s="75">
        <v>1</v>
      </c>
      <c r="K7" s="210" t="s">
        <v>494</v>
      </c>
      <c r="L7" s="278">
        <f>IF(ISERROR(VLOOKUP(K7,'KAYIT LİSTESİ'!$B$4:$H$740,2,0)),"",(VLOOKUP(K7,'KAYIT LİSTESİ'!$B$4:$H$740,2,0)))</f>
        <v>454</v>
      </c>
      <c r="M7" s="130">
        <f>IF(ISERROR(VLOOKUP(K7,'KAYIT LİSTESİ'!$B$4:$H$740,4,0)),"",(VLOOKUP(K7,'KAYIT LİSTESİ'!$B$4:$H$740,4,0)))</f>
        <v>31954</v>
      </c>
      <c r="N7" s="211" t="str">
        <f>IF(ISERROR(VLOOKUP(K7,'KAYIT LİSTESİ'!$B$4:$H$740,5,0)),"",(VLOOKUP(K7,'KAYIT LİSTESİ'!$B$4:$H$740,5,0)))</f>
        <v>YAVUZ CAN</v>
      </c>
      <c r="O7" s="211" t="str">
        <f>IF(ISERROR(VLOOKUP(K7,'KAYIT LİSTESİ'!$B$4:$H$740,6,0)),"",(VLOOKUP(K7,'KAYIT LİSTESİ'!$B$4:$H$740,6,0)))</f>
        <v>ANKARA-KARAGÜCÜ</v>
      </c>
      <c r="P7" s="131"/>
    </row>
    <row r="8" spans="1:16" ht="28.5" customHeight="1">
      <c r="A8" s="75">
        <v>2</v>
      </c>
      <c r="B8" s="210" t="s">
        <v>471</v>
      </c>
      <c r="C8" s="278">
        <f>IF(ISERROR(VLOOKUP(B8,'KAYIT LİSTESİ'!$B$4:$H$740,2,0)),"",(VLOOKUP(B8,'KAYIT LİSTESİ'!$B$4:$H$740,2,0)))</f>
        <v>390</v>
      </c>
      <c r="D8" s="130">
        <f>IF(ISERROR(VLOOKUP(B8,'KAYIT LİSTESİ'!$B$4:$H$740,4,0)),"",(VLOOKUP(B8,'KAYIT LİSTESİ'!$B$4:$H$740,4,0)))</f>
        <v>34335</v>
      </c>
      <c r="E8" s="211" t="str">
        <f>IF(ISERROR(VLOOKUP(B8,'KAYIT LİSTESİ'!$B$4:$H$740,5,0)),"",(VLOOKUP(B8,'KAYIT LİSTESİ'!$B$4:$H$740,5,0)))</f>
        <v>DORUK UĞURER</v>
      </c>
      <c r="F8" s="211" t="str">
        <f>IF(ISERROR(VLOOKUP(B8,'KAYIT LİSTESİ'!$B$4:$H$740,6,0)),"",(VLOOKUP(B8,'KAYIT LİSTESİ'!$B$4:$H$740,6,0)))</f>
        <v>ANKARA-EGO SPOR</v>
      </c>
      <c r="G8" s="131"/>
      <c r="H8" s="329"/>
      <c r="I8" s="75">
        <v>2</v>
      </c>
      <c r="J8" s="75">
        <v>2</v>
      </c>
      <c r="K8" s="210" t="s">
        <v>495</v>
      </c>
      <c r="L8" s="278">
        <f>IF(ISERROR(VLOOKUP(K8,'KAYIT LİSTESİ'!$B$4:$H$740,2,0)),"",(VLOOKUP(K8,'KAYIT LİSTESİ'!$B$4:$H$740,2,0)))</f>
        <v>580</v>
      </c>
      <c r="M8" s="130">
        <f>IF(ISERROR(VLOOKUP(K8,'KAYIT LİSTESİ'!$B$4:$H$740,4,0)),"",(VLOOKUP(K8,'KAYIT LİSTESİ'!$B$4:$H$740,4,0)))</f>
        <v>35065</v>
      </c>
      <c r="N8" s="211" t="str">
        <f>IF(ISERROR(VLOOKUP(K8,'KAYIT LİSTESİ'!$B$4:$H$740,5,0)),"",(VLOOKUP(K8,'KAYIT LİSTESİ'!$B$4:$H$740,5,0)))</f>
        <v>H. ÇAĞLAYAN ERDEM</v>
      </c>
      <c r="O8" s="211" t="str">
        <f>IF(ISERROR(VLOOKUP(K8,'KAYIT LİSTESİ'!$B$4:$H$740,6,0)),"",(VLOOKUP(K8,'KAYIT LİSTESİ'!$B$4:$H$740,6,0)))</f>
        <v>ANKARA-EGO SPOR</v>
      </c>
      <c r="P8" s="131"/>
    </row>
    <row r="9" spans="1:16" ht="28.5" customHeight="1">
      <c r="A9" s="75">
        <v>3</v>
      </c>
      <c r="B9" s="210" t="s">
        <v>472</v>
      </c>
      <c r="C9" s="278">
        <f>IF(ISERROR(VLOOKUP(B9,'KAYIT LİSTESİ'!$B$4:$H$740,2,0)),"",(VLOOKUP(B9,'KAYIT LİSTESİ'!$B$4:$H$740,2,0)))</f>
        <v>492</v>
      </c>
      <c r="D9" s="130">
        <f>IF(ISERROR(VLOOKUP(B9,'KAYIT LİSTESİ'!$B$4:$H$740,4,0)),"",(VLOOKUP(B9,'KAYIT LİSTESİ'!$B$4:$H$740,4,0)))</f>
        <v>32325</v>
      </c>
      <c r="E9" s="211" t="str">
        <f>IF(ISERROR(VLOOKUP(B9,'KAYIT LİSTESİ'!$B$4:$H$740,5,0)),"",(VLOOKUP(B9,'KAYIT LİSTESİ'!$B$4:$H$740,5,0)))</f>
        <v>MUSTAFA DELİOĞLU</v>
      </c>
      <c r="F9" s="211" t="str">
        <f>IF(ISERROR(VLOOKUP(B9,'KAYIT LİSTESİ'!$B$4:$H$740,6,0)),"",(VLOOKUP(B9,'KAYIT LİSTESİ'!$B$4:$H$740,6,0)))</f>
        <v>İSTANBUL-GALATASARAY</v>
      </c>
      <c r="G9" s="131"/>
      <c r="H9" s="329"/>
      <c r="I9" s="75">
        <v>3</v>
      </c>
      <c r="J9" s="75">
        <v>3</v>
      </c>
      <c r="K9" s="210" t="s">
        <v>496</v>
      </c>
      <c r="L9" s="278">
        <f>IF(ISERROR(VLOOKUP(K9,'KAYIT LİSTESİ'!$B$4:$H$740,2,0)),"",(VLOOKUP(K9,'KAYIT LİSTESİ'!$B$4:$H$740,2,0)))</f>
        <v>484</v>
      </c>
      <c r="M9" s="130">
        <f>IF(ISERROR(VLOOKUP(K9,'KAYIT LİSTESİ'!$B$4:$H$740,4,0)),"",(VLOOKUP(K9,'KAYIT LİSTESİ'!$B$4:$H$740,4,0)))</f>
        <v>35183</v>
      </c>
      <c r="N9" s="211" t="str">
        <f>IF(ISERROR(VLOOKUP(K9,'KAYIT LİSTESİ'!$B$4:$H$740,5,0)),"",(VLOOKUP(K9,'KAYIT LİSTESİ'!$B$4:$H$740,5,0)))</f>
        <v>BATUHAN ALTINTAŞ</v>
      </c>
      <c r="O9" s="211" t="str">
        <f>IF(ISERROR(VLOOKUP(K9,'KAYIT LİSTESİ'!$B$4:$H$740,6,0)),"",(VLOOKUP(K9,'KAYIT LİSTESİ'!$B$4:$H$740,6,0)))</f>
        <v>İSTANBUL-GALATASARAY</v>
      </c>
      <c r="P9" s="131"/>
    </row>
    <row r="10" spans="1:16" ht="28.5" customHeight="1">
      <c r="A10" s="75">
        <v>4</v>
      </c>
      <c r="B10" s="210" t="s">
        <v>473</v>
      </c>
      <c r="C10" s="278">
        <f>IF(ISERROR(VLOOKUP(B10,'KAYIT LİSTESİ'!$B$4:$H$740,2,0)),"",(VLOOKUP(B10,'KAYIT LİSTESİ'!$B$4:$H$740,2,0)))</f>
        <v>437</v>
      </c>
      <c r="D10" s="130">
        <f>IF(ISERROR(VLOOKUP(B10,'KAYIT LİSTESİ'!$B$4:$H$740,4,0)),"",(VLOOKUP(B10,'KAYIT LİSTESİ'!$B$4:$H$740,4,0)))</f>
        <v>33022</v>
      </c>
      <c r="E10" s="211" t="str">
        <f>IF(ISERROR(VLOOKUP(B10,'KAYIT LİSTESİ'!$B$4:$H$740,5,0)),"",(VLOOKUP(B10,'KAYIT LİSTESİ'!$B$4:$H$740,5,0)))</f>
        <v>RAMİL GULİYEV</v>
      </c>
      <c r="F10" s="211" t="str">
        <f>IF(ISERROR(VLOOKUP(B10,'KAYIT LİSTESİ'!$B$4:$H$740,6,0)),"",(VLOOKUP(B10,'KAYIT LİSTESİ'!$B$4:$H$740,6,0)))</f>
        <v>İSTANBUL-FENERBAHÇE</v>
      </c>
      <c r="G10" s="131"/>
      <c r="H10" s="329"/>
      <c r="I10" s="75">
        <v>4</v>
      </c>
      <c r="J10" s="75">
        <v>4</v>
      </c>
      <c r="K10" s="210" t="s">
        <v>497</v>
      </c>
      <c r="L10" s="278">
        <f>IF(ISERROR(VLOOKUP(K10,'KAYIT LİSTESİ'!$B$4:$H$740,2,0)),"",(VLOOKUP(K10,'KAYIT LİSTESİ'!$B$4:$H$740,2,0)))</f>
        <v>438</v>
      </c>
      <c r="M10" s="130">
        <f>IF(ISERROR(VLOOKUP(K10,'KAYIT LİSTESİ'!$B$4:$H$740,4,0)),"",(VLOOKUP(K10,'KAYIT LİSTESİ'!$B$4:$H$740,4,0)))</f>
        <v>31882</v>
      </c>
      <c r="N10" s="211" t="str">
        <f>IF(ISERROR(VLOOKUP(K10,'KAYIT LİSTESİ'!$B$4:$H$740,5,0)),"",(VLOOKUP(K10,'KAYIT LİSTESİ'!$B$4:$H$740,5,0)))</f>
        <v>YASMANİ COPELLO ESCOBAR</v>
      </c>
      <c r="O10" s="211" t="str">
        <f>IF(ISERROR(VLOOKUP(K10,'KAYIT LİSTESİ'!$B$4:$H$740,6,0)),"",(VLOOKUP(K10,'KAYIT LİSTESİ'!$B$4:$H$740,6,0)))</f>
        <v>İSTANBUL-FENERBAHÇE</v>
      </c>
      <c r="P10" s="131"/>
    </row>
    <row r="11" spans="1:16" ht="28.5" customHeight="1">
      <c r="A11" s="75">
        <v>5</v>
      </c>
      <c r="B11" s="210" t="s">
        <v>474</v>
      </c>
      <c r="C11" s="278">
        <f>IF(ISERROR(VLOOKUP(B11,'KAYIT LİSTESİ'!$B$4:$H$740,2,0)),"",(VLOOKUP(B11,'KAYIT LİSTESİ'!$B$4:$H$740,2,0)))</f>
        <v>409</v>
      </c>
      <c r="D11" s="130">
        <f>IF(ISERROR(VLOOKUP(B11,'KAYIT LİSTESİ'!$B$4:$H$740,4,0)),"",(VLOOKUP(B11,'KAYIT LİSTESİ'!$B$4:$H$740,4,0)))</f>
        <v>32632</v>
      </c>
      <c r="E11" s="211" t="str">
        <f>IF(ISERROR(VLOOKUP(B11,'KAYIT LİSTESİ'!$B$4:$H$740,5,0)),"",(VLOOKUP(B11,'KAYIT LİSTESİ'!$B$4:$H$740,5,0)))</f>
        <v>JACQUES MONTGOMERY HARVEY</v>
      </c>
      <c r="F11" s="211" t="str">
        <f>IF(ISERROR(VLOOKUP(B11,'KAYIT LİSTESİ'!$B$4:$H$740,6,0)),"",(VLOOKUP(B11,'KAYIT LİSTESİ'!$B$4:$H$740,6,0)))</f>
        <v>İSTANBUL-ENKA SPOR</v>
      </c>
      <c r="G11" s="131"/>
      <c r="H11" s="329"/>
      <c r="I11" s="75">
        <v>5</v>
      </c>
      <c r="J11" s="75">
        <v>5</v>
      </c>
      <c r="K11" s="210" t="s">
        <v>498</v>
      </c>
      <c r="L11" s="278">
        <f>IF(ISERROR(VLOOKUP(K11,'KAYIT LİSTESİ'!$B$4:$H$740,2,0)),"",(VLOOKUP(K11,'KAYIT LİSTESİ'!$B$4:$H$740,2,0)))</f>
        <v>410</v>
      </c>
      <c r="M11" s="130">
        <f>IF(ISERROR(VLOOKUP(K11,'KAYIT LİSTESİ'!$B$4:$H$740,4,0)),"",(VLOOKUP(K11,'KAYIT LİSTESİ'!$B$4:$H$740,4,0)))</f>
        <v>33470</v>
      </c>
      <c r="N11" s="211" t="str">
        <f>IF(ISERROR(VLOOKUP(K11,'KAYIT LİSTESİ'!$B$4:$H$740,5,0)),"",(VLOOKUP(K11,'KAYIT LİSTESİ'!$B$4:$H$740,5,0)))</f>
        <v>MEHMET GÜZEL</v>
      </c>
      <c r="O11" s="211" t="str">
        <f>IF(ISERROR(VLOOKUP(K11,'KAYIT LİSTESİ'!$B$4:$H$740,6,0)),"",(VLOOKUP(K11,'KAYIT LİSTESİ'!$B$4:$H$740,6,0)))</f>
        <v>İSTANBUL-ENKA SPOR</v>
      </c>
      <c r="P11" s="131"/>
    </row>
    <row r="12" spans="1:16" ht="28.5" customHeight="1">
      <c r="A12" s="75">
        <v>6</v>
      </c>
      <c r="B12" s="210" t="s">
        <v>475</v>
      </c>
      <c r="C12" s="278">
        <f>IF(ISERROR(VLOOKUP(B12,'KAYIT LİSTESİ'!$B$4:$H$740,2,0)),"",(VLOOKUP(B12,'KAYIT LİSTESİ'!$B$4:$H$740,2,0)))</f>
        <v>459</v>
      </c>
      <c r="D12" s="130">
        <f>IF(ISERROR(VLOOKUP(B12,'KAYIT LİSTESİ'!$B$4:$H$740,4,0)),"",(VLOOKUP(B12,'KAYIT LİSTESİ'!$B$4:$H$740,4,0)))</f>
        <v>32678</v>
      </c>
      <c r="E12" s="211" t="str">
        <f>IF(ISERROR(VLOOKUP(B12,'KAYIT LİSTESİ'!$B$4:$H$740,5,0)),"",(VLOOKUP(B12,'KAYIT LİSTESİ'!$B$4:$H$740,5,0)))</f>
        <v>FERHAT ALTUNKALEM</v>
      </c>
      <c r="F12" s="211" t="str">
        <f>IF(ISERROR(VLOOKUP(B12,'KAYIT LİSTESİ'!$B$4:$H$740,6,0)),"",(VLOOKUP(B12,'KAYIT LİSTESİ'!$B$4:$H$740,6,0)))</f>
        <v>İZMİR-B.Ş.BLD. SPOR</v>
      </c>
      <c r="G12" s="131"/>
      <c r="H12" s="329"/>
      <c r="I12" s="75">
        <v>6</v>
      </c>
      <c r="J12" s="75">
        <v>6</v>
      </c>
      <c r="K12" s="210" t="s">
        <v>499</v>
      </c>
      <c r="L12" s="278">
        <f>IF(ISERROR(VLOOKUP(K12,'KAYIT LİSTESİ'!$B$4:$H$740,2,0)),"",(VLOOKUP(K12,'KAYIT LİSTESİ'!$B$4:$H$740,2,0)))</f>
        <v>464</v>
      </c>
      <c r="M12" s="130">
        <f>IF(ISERROR(VLOOKUP(K12,'KAYIT LİSTESİ'!$B$4:$H$740,4,0)),"",(VLOOKUP(K12,'KAYIT LİSTESİ'!$B$4:$H$740,4,0)))</f>
        <v>33838</v>
      </c>
      <c r="N12" s="211" t="str">
        <f>IF(ISERROR(VLOOKUP(K12,'KAYIT LİSTESİ'!$B$4:$H$740,5,0)),"",(VLOOKUP(K12,'KAYIT LİSTESİ'!$B$4:$H$740,5,0)))</f>
        <v>ORHAN ÖZAĞIL</v>
      </c>
      <c r="O12" s="211" t="str">
        <f>IF(ISERROR(VLOOKUP(K12,'KAYIT LİSTESİ'!$B$4:$H$740,6,0)),"",(VLOOKUP(K12,'KAYIT LİSTESİ'!$B$4:$H$740,6,0)))</f>
        <v>İZMİR-B.Ş.BLD. SPOR</v>
      </c>
      <c r="P12" s="131"/>
    </row>
    <row r="13" spans="1:16" ht="28.5" customHeight="1">
      <c r="A13" s="75">
        <v>7</v>
      </c>
      <c r="B13" s="210" t="s">
        <v>476</v>
      </c>
      <c r="C13" s="278">
        <f>IF(ISERROR(VLOOKUP(B13,'KAYIT LİSTESİ'!$B$4:$H$740,2,0)),"",(VLOOKUP(B13,'KAYIT LİSTESİ'!$B$4:$H$740,2,0)))</f>
        <v>373</v>
      </c>
      <c r="D13" s="130">
        <f>IF(ISERROR(VLOOKUP(B13,'KAYIT LİSTESİ'!$B$4:$H$740,4,0)),"",(VLOOKUP(B13,'KAYIT LİSTESİ'!$B$4:$H$740,4,0)))</f>
        <v>34335</v>
      </c>
      <c r="E13" s="211" t="str">
        <f>IF(ISERROR(VLOOKUP(B13,'KAYIT LİSTESİ'!$B$4:$H$740,5,0)),"",(VLOOKUP(B13,'KAYIT LİSTESİ'!$B$4:$H$740,5,0)))</f>
        <v>ASİL KIRCIN</v>
      </c>
      <c r="F13" s="211" t="str">
        <f>IF(ISERROR(VLOOKUP(B13,'KAYIT LİSTESİ'!$B$4:$H$740,6,0)),"",(VLOOKUP(B13,'KAYIT LİSTESİ'!$B$4:$H$740,6,0)))</f>
        <v>KOCAELİ-B.Ş.BLD.KAĞIT SP.</v>
      </c>
      <c r="G13" s="131"/>
      <c r="H13" s="329"/>
      <c r="I13" s="75">
        <v>7</v>
      </c>
      <c r="J13" s="75">
        <v>7</v>
      </c>
      <c r="K13" s="210" t="s">
        <v>500</v>
      </c>
      <c r="L13" s="278">
        <f>IF(ISERROR(VLOOKUP(K13,'KAYIT LİSTESİ'!$B$4:$H$740,2,0)),"",(VLOOKUP(K13,'KAYIT LİSTESİ'!$B$4:$H$740,2,0)))</f>
        <v>383</v>
      </c>
      <c r="M13" s="130">
        <f>IF(ISERROR(VLOOKUP(K13,'KAYIT LİSTESİ'!$B$4:$H$740,4,0)),"",(VLOOKUP(K13,'KAYIT LİSTESİ'!$B$4:$H$740,4,0)))</f>
        <v>34724</v>
      </c>
      <c r="N13" s="211" t="str">
        <f>IF(ISERROR(VLOOKUP(K13,'KAYIT LİSTESİ'!$B$4:$H$740,5,0)),"",(VLOOKUP(K13,'KAYIT LİSTESİ'!$B$4:$H$740,5,0)))</f>
        <v>UTKU ÇOBANOĞLU</v>
      </c>
      <c r="O13" s="211" t="str">
        <f>IF(ISERROR(VLOOKUP(K13,'KAYIT LİSTESİ'!$B$4:$H$740,6,0)),"",(VLOOKUP(K13,'KAYIT LİSTESİ'!$B$4:$H$740,6,0)))</f>
        <v>KOCAELİ-B.Ş.BLD.KAĞIT SP.</v>
      </c>
      <c r="P13" s="131"/>
    </row>
    <row r="14" spans="1:16" ht="28.5" customHeight="1">
      <c r="A14" s="75">
        <v>8</v>
      </c>
      <c r="B14" s="210" t="s">
        <v>477</v>
      </c>
      <c r="C14" s="278">
        <f>IF(ISERROR(VLOOKUP(B14,'KAYIT LİSTESİ'!$B$4:$H$740,2,0)),"",(VLOOKUP(B14,'KAYIT LİSTESİ'!$B$4:$H$740,2,0)))</f>
        <v>477</v>
      </c>
      <c r="D14" s="130">
        <f>IF(ISERROR(VLOOKUP(B14,'KAYIT LİSTESİ'!$B$4:$H$740,4,0)),"",(VLOOKUP(B14,'KAYIT LİSTESİ'!$B$4:$H$740,4,0)))</f>
        <v>34723</v>
      </c>
      <c r="E14" s="211" t="str">
        <f>IF(ISERROR(VLOOKUP(B14,'KAYIT LİSTESİ'!$B$4:$H$740,5,0)),"",(VLOOKUP(B14,'KAYIT LİSTESİ'!$B$4:$H$740,5,0)))</f>
        <v>MİRAÇ SEMERCİ</v>
      </c>
      <c r="F14" s="211" t="str">
        <f>IF(ISERROR(VLOOKUP(B14,'KAYIT LİSTESİ'!$B$4:$H$740,6,0)),"",(VLOOKUP(B14,'KAYIT LİSTESİ'!$B$4:$H$740,6,0)))</f>
        <v>TRABZON-KARAYOLLARI SPOR</v>
      </c>
      <c r="G14" s="131"/>
      <c r="H14" s="329"/>
      <c r="I14" s="75">
        <v>8</v>
      </c>
      <c r="J14" s="75">
        <v>8</v>
      </c>
      <c r="K14" s="210" t="s">
        <v>501</v>
      </c>
      <c r="L14" s="278">
        <f>IF(ISERROR(VLOOKUP(K14,'KAYIT LİSTESİ'!$B$4:$H$740,2,0)),"",(VLOOKUP(K14,'KAYIT LİSTESİ'!$B$4:$H$740,2,0)))</f>
        <v>470</v>
      </c>
      <c r="M14" s="130">
        <f>IF(ISERROR(VLOOKUP(K14,'KAYIT LİSTESİ'!$B$4:$H$740,4,0)),"",(VLOOKUP(K14,'KAYIT LİSTESİ'!$B$4:$H$740,4,0)))</f>
        <v>35053</v>
      </c>
      <c r="N14" s="211" t="str">
        <f>IF(ISERROR(VLOOKUP(K14,'KAYIT LİSTESİ'!$B$4:$H$740,5,0)),"",(VLOOKUP(K14,'KAYIT LİSTESİ'!$B$4:$H$740,5,0)))</f>
        <v>ABDULLAH TÜTÜNCÜ</v>
      </c>
      <c r="O14" s="211" t="str">
        <f>IF(ISERROR(VLOOKUP(K14,'KAYIT LİSTESİ'!$B$4:$H$740,6,0)),"",(VLOOKUP(K14,'KAYIT LİSTESİ'!$B$4:$H$740,6,0)))</f>
        <v>TRABZON-KARAYOLLARI SPOR</v>
      </c>
      <c r="P14" s="131"/>
    </row>
    <row r="15" spans="1:16" ht="28.5" customHeight="1">
      <c r="A15" s="425" t="s">
        <v>257</v>
      </c>
      <c r="B15" s="425"/>
      <c r="C15" s="425"/>
      <c r="D15" s="425"/>
      <c r="E15" s="425"/>
      <c r="F15" s="425"/>
      <c r="G15" s="425"/>
      <c r="H15" s="231"/>
      <c r="J15" s="428" t="s">
        <v>132</v>
      </c>
      <c r="K15" s="428"/>
      <c r="L15" s="428"/>
      <c r="M15" s="428"/>
      <c r="N15" s="428"/>
      <c r="O15" s="428"/>
      <c r="P15" s="428"/>
    </row>
    <row r="16" spans="1:16" ht="28.5" customHeight="1">
      <c r="A16" s="429" t="s">
        <v>16</v>
      </c>
      <c r="B16" s="430"/>
      <c r="C16" s="430"/>
      <c r="D16" s="430"/>
      <c r="E16" s="430"/>
      <c r="F16" s="430"/>
      <c r="G16" s="430"/>
      <c r="H16" s="232"/>
      <c r="J16" s="426" t="s">
        <v>6</v>
      </c>
      <c r="K16" s="431"/>
      <c r="L16" s="426" t="s">
        <v>41</v>
      </c>
      <c r="M16" s="426" t="s">
        <v>21</v>
      </c>
      <c r="N16" s="426" t="s">
        <v>7</v>
      </c>
      <c r="O16" s="426" t="s">
        <v>279</v>
      </c>
      <c r="P16" s="426" t="s">
        <v>131</v>
      </c>
    </row>
    <row r="17" spans="1:16" ht="28.5" customHeight="1">
      <c r="A17" s="200" t="s">
        <v>12</v>
      </c>
      <c r="B17" s="200" t="s">
        <v>43</v>
      </c>
      <c r="C17" s="200" t="s">
        <v>42</v>
      </c>
      <c r="D17" s="201" t="s">
        <v>13</v>
      </c>
      <c r="E17" s="202" t="s">
        <v>14</v>
      </c>
      <c r="F17" s="202" t="s">
        <v>279</v>
      </c>
      <c r="G17" s="200" t="s">
        <v>131</v>
      </c>
      <c r="H17" s="233"/>
      <c r="J17" s="427"/>
      <c r="K17" s="431"/>
      <c r="L17" s="427"/>
      <c r="M17" s="427"/>
      <c r="N17" s="427"/>
      <c r="O17" s="427"/>
      <c r="P17" s="427"/>
    </row>
    <row r="18" spans="1:16" ht="28.5" customHeight="1">
      <c r="A18" s="22">
        <v>1</v>
      </c>
      <c r="B18" s="23" t="s">
        <v>446</v>
      </c>
      <c r="C18" s="280">
        <f>IF(ISERROR(VLOOKUP(B18,'KAYIT LİSTESİ'!$B$4:$H$740,2,0)),"",(VLOOKUP(B18,'KAYIT LİSTESİ'!$B$4:$H$740,2,0)))</f>
        <v>451</v>
      </c>
      <c r="D18" s="25">
        <f>IF(ISERROR(VLOOKUP(B18,'KAYIT LİSTESİ'!$B$4:$H$740,4,0)),"",(VLOOKUP(B18,'KAYIT LİSTESİ'!$B$4:$H$740,4,0)))</f>
        <v>31880</v>
      </c>
      <c r="E18" s="51" t="str">
        <f>IF(ISERROR(VLOOKUP(B18,'KAYIT LİSTESİ'!$B$4:$H$740,5,0)),"",(VLOOKUP(B18,'KAYIT LİSTESİ'!$B$4:$H$740,5,0)))</f>
        <v>SERDAR ELMAS</v>
      </c>
      <c r="F18" s="51" t="str">
        <f>IF(ISERROR(VLOOKUP(B18,'KAYIT LİSTESİ'!$B$4:$H$740,6,0)),"",(VLOOKUP(B18,'KAYIT LİSTESİ'!$B$4:$H$740,6,0)))</f>
        <v>ANKARA-KARAGÜCÜ</v>
      </c>
      <c r="G18" s="26"/>
      <c r="H18" s="234"/>
      <c r="J18" s="75">
        <v>1</v>
      </c>
      <c r="K18" s="210" t="s">
        <v>184</v>
      </c>
      <c r="L18" s="281">
        <f>IF(ISERROR(VLOOKUP(K18,'KAYIT LİSTESİ'!$B$4:$H$740,2,0)),"",(VLOOKUP(K18,'KAYIT LİSTESİ'!$B$4:$H$740,2,0)))</f>
        <v>478</v>
      </c>
      <c r="M18" s="212">
        <f>IF(ISERROR(VLOOKUP(K18,'KAYIT LİSTESİ'!$B$4:$H$740,4,0)),"",(VLOOKUP(K18,'KAYIT LİSTESİ'!$B$4:$H$740,4,0)))</f>
        <v>34379</v>
      </c>
      <c r="N18" s="235" t="str">
        <f>IF(ISERROR(VLOOKUP(K18,'KAYIT LİSTESİ'!$B$4:$H$740,5,0)),"",(VLOOKUP(K18,'KAYIT LİSTESİ'!$B$4:$H$740,5,0)))</f>
        <v>SAMET GÜNAR</v>
      </c>
      <c r="O18" s="235" t="str">
        <f>IF(ISERROR(VLOOKUP(K18,'KAYIT LİSTESİ'!$B$4:$H$740,6,0)),"",(VLOOKUP(K18,'KAYIT LİSTESİ'!$B$4:$H$740,6,0)))</f>
        <v>TRABZON-KARAYOLLARI SPOR</v>
      </c>
      <c r="P18" s="213"/>
    </row>
    <row r="19" spans="1:16" ht="28.5" customHeight="1">
      <c r="A19" s="22">
        <v>2</v>
      </c>
      <c r="B19" s="23" t="s">
        <v>447</v>
      </c>
      <c r="C19" s="280">
        <f>IF(ISERROR(VLOOKUP(B19,'KAYIT LİSTESİ'!$B$4:$H$740,2,0)),"",(VLOOKUP(B19,'KAYIT LİSTESİ'!$B$4:$H$740,2,0)))</f>
        <v>388</v>
      </c>
      <c r="D19" s="25">
        <f>IF(ISERROR(VLOOKUP(B19,'KAYIT LİSTESİ'!$B$4:$H$740,4,0)),"",(VLOOKUP(B19,'KAYIT LİSTESİ'!$B$4:$H$740,4,0)))</f>
        <v>33970</v>
      </c>
      <c r="E19" s="51" t="str">
        <f>IF(ISERROR(VLOOKUP(B19,'KAYIT LİSTESİ'!$B$4:$H$740,5,0)),"",(VLOOKUP(B19,'KAYIT LİSTESİ'!$B$4:$H$740,5,0)))</f>
        <v>CAN YILDIRIM</v>
      </c>
      <c r="F19" s="51" t="str">
        <f>IF(ISERROR(VLOOKUP(B19,'KAYIT LİSTESİ'!$B$4:$H$740,6,0)),"",(VLOOKUP(B19,'KAYIT LİSTESİ'!$B$4:$H$740,6,0)))</f>
        <v>ANKARA-EGO SPOR</v>
      </c>
      <c r="G19" s="26"/>
      <c r="H19" s="234"/>
      <c r="J19" s="75">
        <v>2</v>
      </c>
      <c r="K19" s="210" t="s">
        <v>185</v>
      </c>
      <c r="L19" s="281">
        <f>IF(ISERROR(VLOOKUP(K19,'KAYIT LİSTESİ'!$B$4:$H$740,2,0)),"",(VLOOKUP(K19,'KAYIT LİSTESİ'!$B$4:$H$740,2,0)))</f>
        <v>451</v>
      </c>
      <c r="M19" s="212">
        <f>IF(ISERROR(VLOOKUP(K19,'KAYIT LİSTESİ'!$B$4:$H$740,4,0)),"",(VLOOKUP(K19,'KAYIT LİSTESİ'!$B$4:$H$740,4,0)))</f>
        <v>31880</v>
      </c>
      <c r="N19" s="235" t="str">
        <f>IF(ISERROR(VLOOKUP(K19,'KAYIT LİSTESİ'!$B$4:$H$740,5,0)),"",(VLOOKUP(K19,'KAYIT LİSTESİ'!$B$4:$H$740,5,0)))</f>
        <v>SERDAR ELMAS</v>
      </c>
      <c r="O19" s="235" t="str">
        <f>IF(ISERROR(VLOOKUP(K19,'KAYIT LİSTESİ'!$B$4:$H$740,6,0)),"",(VLOOKUP(K19,'KAYIT LİSTESİ'!$B$4:$H$740,6,0)))</f>
        <v>ANKARA-KARAGÜCÜ</v>
      </c>
      <c r="P19" s="213"/>
    </row>
    <row r="20" spans="1:16" ht="28.5" customHeight="1">
      <c r="A20" s="22">
        <v>3</v>
      </c>
      <c r="B20" s="23" t="s">
        <v>448</v>
      </c>
      <c r="C20" s="280">
        <f>IF(ISERROR(VLOOKUP(B20,'KAYIT LİSTESİ'!$B$4:$H$740,2,0)),"",(VLOOKUP(B20,'KAYIT LİSTESİ'!$B$4:$H$740,2,0)))</f>
        <v>493</v>
      </c>
      <c r="D20" s="25">
        <f>IF(ISERROR(VLOOKUP(B20,'KAYIT LİSTESİ'!$B$4:$H$740,4,0)),"",(VLOOKUP(B20,'KAYIT LİSTESİ'!$B$4:$H$740,4,0)))</f>
        <v>32224</v>
      </c>
      <c r="E20" s="51" t="str">
        <f>IF(ISERROR(VLOOKUP(B20,'KAYIT LİSTESİ'!$B$4:$H$740,5,0)),"",(VLOOKUP(B20,'KAYIT LİSTESİ'!$B$4:$H$740,5,0)))</f>
        <v>MUSTAFA GÜNEŞ</v>
      </c>
      <c r="F20" s="51" t="str">
        <f>IF(ISERROR(VLOOKUP(B20,'KAYIT LİSTESİ'!$B$4:$H$740,6,0)),"",(VLOOKUP(B20,'KAYIT LİSTESİ'!$B$4:$H$740,6,0)))</f>
        <v>İSTANBUL-GALATASARAY</v>
      </c>
      <c r="G20" s="26"/>
      <c r="H20" s="234"/>
      <c r="J20" s="75">
        <v>3</v>
      </c>
      <c r="K20" s="210" t="s">
        <v>186</v>
      </c>
      <c r="L20" s="281">
        <f>IF(ISERROR(VLOOKUP(K20,'KAYIT LİSTESİ'!$B$4:$H$740,2,0)),"",(VLOOKUP(K20,'KAYIT LİSTESİ'!$B$4:$H$740,2,0)))</f>
        <v>385</v>
      </c>
      <c r="M20" s="212">
        <f>IF(ISERROR(VLOOKUP(K20,'KAYIT LİSTESİ'!$B$4:$H$740,4,0)),"",(VLOOKUP(K20,'KAYIT LİSTESİ'!$B$4:$H$740,4,0)))</f>
        <v>33920</v>
      </c>
      <c r="N20" s="235" t="str">
        <f>IF(ISERROR(VLOOKUP(K20,'KAYIT LİSTESİ'!$B$4:$H$740,5,0)),"",(VLOOKUP(K20,'KAYIT LİSTESİ'!$B$4:$H$740,5,0)))</f>
        <v>YUSUF PEHLEVAN</v>
      </c>
      <c r="O20" s="235" t="str">
        <f>IF(ISERROR(VLOOKUP(K20,'KAYIT LİSTESİ'!$B$4:$H$740,6,0)),"",(VLOOKUP(K20,'KAYIT LİSTESİ'!$B$4:$H$740,6,0)))</f>
        <v>KOCAELİ-B.Ş.BLD.KAĞIT SP.</v>
      </c>
      <c r="P20" s="213"/>
    </row>
    <row r="21" spans="1:16" ht="28.5" customHeight="1">
      <c r="A21" s="22">
        <v>4</v>
      </c>
      <c r="B21" s="23" t="s">
        <v>449</v>
      </c>
      <c r="C21" s="280">
        <f>IF(ISERROR(VLOOKUP(B21,'KAYIT LİSTESİ'!$B$4:$H$740,2,0)),"",(VLOOKUP(B21,'KAYIT LİSTESİ'!$B$4:$H$740,2,0)))</f>
        <v>435</v>
      </c>
      <c r="D21" s="25">
        <f>IF(ISERROR(VLOOKUP(B21,'KAYIT LİSTESİ'!$B$4:$H$740,4,0)),"",(VLOOKUP(B21,'KAYIT LİSTESİ'!$B$4:$H$740,4,0)))</f>
        <v>32046</v>
      </c>
      <c r="E21" s="51" t="str">
        <f>IF(ISERROR(VLOOKUP(B21,'KAYIT LİSTESİ'!$B$4:$H$740,5,0)),"",(VLOOKUP(B21,'KAYIT LİSTESİ'!$B$4:$H$740,5,0)))</f>
        <v>OKTAY GÜNEŞ</v>
      </c>
      <c r="F21" s="51" t="str">
        <f>IF(ISERROR(VLOOKUP(B21,'KAYIT LİSTESİ'!$B$4:$H$740,6,0)),"",(VLOOKUP(B21,'KAYIT LİSTESİ'!$B$4:$H$740,6,0)))</f>
        <v>İSTANBUL-FENERBAHÇE</v>
      </c>
      <c r="G21" s="26"/>
      <c r="H21" s="234"/>
      <c r="J21" s="75">
        <v>4</v>
      </c>
      <c r="K21" s="210" t="s">
        <v>187</v>
      </c>
      <c r="L21" s="281">
        <f>IF(ISERROR(VLOOKUP(K21,'KAYIT LİSTESİ'!$B$4:$H$740,2,0)),"",(VLOOKUP(K21,'KAYIT LİSTESİ'!$B$4:$H$740,2,0)))</f>
        <v>395</v>
      </c>
      <c r="M21" s="212">
        <f>IF(ISERROR(VLOOKUP(K21,'KAYIT LİSTESİ'!$B$4:$H$740,4,0)),"",(VLOOKUP(K21,'KAYIT LİSTESİ'!$B$4:$H$740,4,0)))</f>
        <v>31048</v>
      </c>
      <c r="N21" s="235" t="str">
        <f>IF(ISERROR(VLOOKUP(K21,'KAYIT LİSTESİ'!$B$4:$H$740,5,0)),"",(VLOOKUP(K21,'KAYIT LİSTESİ'!$B$4:$H$740,5,0)))</f>
        <v>MURAT DOĞANKOLLU</v>
      </c>
      <c r="O21" s="235" t="str">
        <f>IF(ISERROR(VLOOKUP(K21,'KAYIT LİSTESİ'!$B$4:$H$740,6,0)),"",(VLOOKUP(K21,'KAYIT LİSTESİ'!$B$4:$H$740,6,0)))</f>
        <v>ANKARA-EGO SPOR</v>
      </c>
      <c r="P21" s="213"/>
    </row>
    <row r="22" spans="1:16" ht="28.5" customHeight="1">
      <c r="A22" s="22">
        <v>5</v>
      </c>
      <c r="B22" s="23" t="s">
        <v>450</v>
      </c>
      <c r="C22" s="280">
        <f>IF(ISERROR(VLOOKUP(B22,'KAYIT LİSTESİ'!$B$4:$H$740,2,0)),"",(VLOOKUP(B22,'KAYIT LİSTESİ'!$B$4:$H$740,2,0)))</f>
        <v>416</v>
      </c>
      <c r="D22" s="25">
        <f>IF(ISERROR(VLOOKUP(B22,'KAYIT LİSTESİ'!$B$4:$H$740,4,0)),"",(VLOOKUP(B22,'KAYIT LİSTESİ'!$B$4:$H$740,4,0)))</f>
        <v>31462</v>
      </c>
      <c r="E22" s="51" t="str">
        <f>IF(ISERROR(VLOOKUP(B22,'KAYIT LİSTESİ'!$B$4:$H$740,5,0)),"",(VLOOKUP(B22,'KAYIT LİSTESİ'!$B$4:$H$740,5,0)))</f>
        <v>TUNCAY ÖRS</v>
      </c>
      <c r="F22" s="51" t="str">
        <f>IF(ISERROR(VLOOKUP(B22,'KAYIT LİSTESİ'!$B$4:$H$740,6,0)),"",(VLOOKUP(B22,'KAYIT LİSTESİ'!$B$4:$H$740,6,0)))</f>
        <v>İSTANBUL-ENKA SPOR</v>
      </c>
      <c r="G22" s="26"/>
      <c r="H22" s="234"/>
      <c r="J22" s="75">
        <v>5</v>
      </c>
      <c r="K22" s="210" t="s">
        <v>188</v>
      </c>
      <c r="L22" s="281">
        <f>IF(ISERROR(VLOOKUP(K22,'KAYIT LİSTESİ'!$B$4:$H$740,2,0)),"",(VLOOKUP(K22,'KAYIT LİSTESİ'!$B$4:$H$740,2,0)))</f>
        <v>456</v>
      </c>
      <c r="M22" s="212">
        <f>IF(ISERROR(VLOOKUP(K22,'KAYIT LİSTESİ'!$B$4:$H$740,4,0)),"",(VLOOKUP(K22,'KAYIT LİSTESİ'!$B$4:$H$740,4,0)))</f>
        <v>34664</v>
      </c>
      <c r="N22" s="235" t="str">
        <f>IF(ISERROR(VLOOKUP(K22,'KAYIT LİSTESİ'!$B$4:$H$740,5,0)),"",(VLOOKUP(K22,'KAYIT LİSTESİ'!$B$4:$H$740,5,0)))</f>
        <v>ALP GÜNEŞ</v>
      </c>
      <c r="O22" s="235" t="str">
        <f>IF(ISERROR(VLOOKUP(K22,'KAYIT LİSTESİ'!$B$4:$H$740,6,0)),"",(VLOOKUP(K22,'KAYIT LİSTESİ'!$B$4:$H$740,6,0)))</f>
        <v>İZMİR-B.Ş.BLD. SPOR</v>
      </c>
      <c r="P22" s="213"/>
    </row>
    <row r="23" spans="1:16" ht="28.5" customHeight="1">
      <c r="A23" s="22">
        <v>6</v>
      </c>
      <c r="B23" s="23" t="s">
        <v>451</v>
      </c>
      <c r="C23" s="280">
        <f>IF(ISERROR(VLOOKUP(B23,'KAYIT LİSTESİ'!$B$4:$H$740,2,0)),"",(VLOOKUP(B23,'KAYIT LİSTESİ'!$B$4:$H$740,2,0)))</f>
        <v>468</v>
      </c>
      <c r="D23" s="25">
        <f>IF(ISERROR(VLOOKUP(B23,'KAYIT LİSTESİ'!$B$4:$H$740,4,0)),"",(VLOOKUP(B23,'KAYIT LİSTESİ'!$B$4:$H$740,4,0)))</f>
        <v>33619</v>
      </c>
      <c r="E23" s="51" t="str">
        <f>IF(ISERROR(VLOOKUP(B23,'KAYIT LİSTESİ'!$B$4:$H$740,5,0)),"",(VLOOKUP(B23,'KAYIT LİSTESİ'!$B$4:$H$740,5,0)))</f>
        <v>ŞAFAK TEMUR</v>
      </c>
      <c r="F23" s="51" t="str">
        <f>IF(ISERROR(VLOOKUP(B23,'KAYIT LİSTESİ'!$B$4:$H$740,6,0)),"",(VLOOKUP(B23,'KAYIT LİSTESİ'!$B$4:$H$740,6,0)))</f>
        <v>İZMİR-B.Ş.BLD. SPOR</v>
      </c>
      <c r="G23" s="26"/>
      <c r="H23" s="234"/>
      <c r="J23" s="75">
        <v>6</v>
      </c>
      <c r="K23" s="210" t="s">
        <v>189</v>
      </c>
      <c r="L23" s="281">
        <f>IF(ISERROR(VLOOKUP(K23,'KAYIT LİSTESİ'!$B$4:$H$740,2,0)),"",(VLOOKUP(K23,'KAYIT LİSTESİ'!$B$4:$H$740,2,0)))</f>
        <v>496</v>
      </c>
      <c r="M23" s="212">
        <f>IF(ISERROR(VLOOKUP(K23,'KAYIT LİSTESİ'!$B$4:$H$740,4,0)),"",(VLOOKUP(K23,'KAYIT LİSTESİ'!$B$4:$H$740,4,0)))</f>
        <v>33970</v>
      </c>
      <c r="N23" s="235" t="str">
        <f>IF(ISERROR(VLOOKUP(K23,'KAYIT LİSTESİ'!$B$4:$H$740,5,0)),"",(VLOOKUP(K23,'KAYIT LİSTESİ'!$B$4:$H$740,5,0)))</f>
        <v>ŞAHABETTİN KARABULUT</v>
      </c>
      <c r="O23" s="235" t="str">
        <f>IF(ISERROR(VLOOKUP(K23,'KAYIT LİSTESİ'!$B$4:$H$740,6,0)),"",(VLOOKUP(K23,'KAYIT LİSTESİ'!$B$4:$H$740,6,0)))</f>
        <v>İSTANBUL-GALATASARAY</v>
      </c>
      <c r="P23" s="213"/>
    </row>
    <row r="24" spans="1:16" ht="28.5" customHeight="1">
      <c r="A24" s="22">
        <v>7</v>
      </c>
      <c r="B24" s="23" t="s">
        <v>452</v>
      </c>
      <c r="C24" s="280">
        <f>IF(ISERROR(VLOOKUP(B24,'KAYIT LİSTESİ'!$B$4:$H$740,2,0)),"",(VLOOKUP(B24,'KAYIT LİSTESİ'!$B$4:$H$740,2,0)))</f>
        <v>385</v>
      </c>
      <c r="D24" s="25">
        <f>IF(ISERROR(VLOOKUP(B24,'KAYIT LİSTESİ'!$B$4:$H$740,4,0)),"",(VLOOKUP(B24,'KAYIT LİSTESİ'!$B$4:$H$740,4,0)))</f>
        <v>33920</v>
      </c>
      <c r="E24" s="51" t="str">
        <f>IF(ISERROR(VLOOKUP(B24,'KAYIT LİSTESİ'!$B$4:$H$740,5,0)),"",(VLOOKUP(B24,'KAYIT LİSTESİ'!$B$4:$H$740,5,0)))</f>
        <v>YUSUF PEHLEVAN</v>
      </c>
      <c r="F24" s="51" t="str">
        <f>IF(ISERROR(VLOOKUP(B24,'KAYIT LİSTESİ'!$B$4:$H$740,6,0)),"",(VLOOKUP(B24,'KAYIT LİSTESİ'!$B$4:$H$740,6,0)))</f>
        <v>KOCAELİ-B.Ş.BLD.KAĞIT SP.</v>
      </c>
      <c r="G24" s="26"/>
      <c r="H24" s="234"/>
      <c r="J24" s="75">
        <v>7</v>
      </c>
      <c r="K24" s="210" t="s">
        <v>190</v>
      </c>
      <c r="L24" s="281">
        <f>IF(ISERROR(VLOOKUP(K24,'KAYIT LİSTESİ'!$B$4:$H$740,2,0)),"",(VLOOKUP(K24,'KAYIT LİSTESİ'!$B$4:$H$740,2,0)))</f>
        <v>412</v>
      </c>
      <c r="M24" s="212">
        <f>IF(ISERROR(VLOOKUP(K24,'KAYIT LİSTESİ'!$B$4:$H$740,4,0)),"",(VLOOKUP(K24,'KAYIT LİSTESİ'!$B$4:$H$740,4,0)))</f>
        <v>33006</v>
      </c>
      <c r="N24" s="235" t="str">
        <f>IF(ISERROR(VLOOKUP(K24,'KAYIT LİSTESİ'!$B$4:$H$740,5,0)),"",(VLOOKUP(K24,'KAYIT LİSTESİ'!$B$4:$H$740,5,0)))</f>
        <v>SERHAT BİRİNCİ</v>
      </c>
      <c r="O24" s="235" t="str">
        <f>IF(ISERROR(VLOOKUP(K24,'KAYIT LİSTESİ'!$B$4:$H$740,6,0)),"",(VLOOKUP(K24,'KAYIT LİSTESİ'!$B$4:$H$740,6,0)))</f>
        <v>İSTANBUL-ENKA SPOR</v>
      </c>
      <c r="P24" s="213"/>
    </row>
    <row r="25" spans="1:16" ht="28.5" customHeight="1">
      <c r="A25" s="22">
        <v>8</v>
      </c>
      <c r="B25" s="23" t="s">
        <v>453</v>
      </c>
      <c r="C25" s="280">
        <f>IF(ISERROR(VLOOKUP(B25,'KAYIT LİSTESİ'!$B$4:$H$740,2,0)),"",(VLOOKUP(B25,'KAYIT LİSTESİ'!$B$4:$H$740,2,0)))</f>
        <v>475</v>
      </c>
      <c r="D25" s="25">
        <f>IF(ISERROR(VLOOKUP(B25,'KAYIT LİSTESİ'!$B$4:$H$740,4,0)),"",(VLOOKUP(B25,'KAYIT LİSTESİ'!$B$4:$H$740,4,0)))</f>
        <v>33164</v>
      </c>
      <c r="E25" s="51" t="str">
        <f>IF(ISERROR(VLOOKUP(B25,'KAYIT LİSTESİ'!$B$4:$H$740,5,0)),"",(VLOOKUP(B25,'KAYIT LİSTESİ'!$B$4:$H$740,5,0)))</f>
        <v>MİKAİL YALÇIN</v>
      </c>
      <c r="F25" s="51" t="str">
        <f>IF(ISERROR(VLOOKUP(B25,'KAYIT LİSTESİ'!$B$4:$H$740,6,0)),"",(VLOOKUP(B25,'KAYIT LİSTESİ'!$B$4:$H$740,6,0)))</f>
        <v>TRABZON-KARAYOLLARI SPOR</v>
      </c>
      <c r="G25" s="26"/>
      <c r="H25" s="234"/>
      <c r="J25" s="75">
        <v>8</v>
      </c>
      <c r="K25" s="210" t="s">
        <v>191</v>
      </c>
      <c r="L25" s="281">
        <f>IF(ISERROR(VLOOKUP(K25,'KAYIT LİSTESİ'!$B$4:$H$740,2,0)),"",(VLOOKUP(K25,'KAYIT LİSTESİ'!$B$4:$H$740,2,0)))</f>
        <v>434</v>
      </c>
      <c r="M25" s="212">
        <f>IF(ISERROR(VLOOKUP(K25,'KAYIT LİSTESİ'!$B$4:$H$740,4,0)),"",(VLOOKUP(K25,'KAYIT LİSTESİ'!$B$4:$H$740,4,0)))</f>
        <v>32297</v>
      </c>
      <c r="N25" s="235" t="str">
        <f>IF(ISERROR(VLOOKUP(K25,'KAYIT LİSTESİ'!$B$4:$H$740,5,0)),"",(VLOOKUP(K25,'KAYIT LİSTESİ'!$B$4:$H$740,5,0)))</f>
        <v>MUSTAFA ONUR DEMİR</v>
      </c>
      <c r="O25" s="235" t="str">
        <f>IF(ISERROR(VLOOKUP(K25,'KAYIT LİSTESİ'!$B$4:$H$740,6,0)),"",(VLOOKUP(K25,'KAYIT LİSTESİ'!$B$4:$H$740,6,0)))</f>
        <v>İSTANBUL-FENERBAHÇE</v>
      </c>
      <c r="P25" s="213"/>
    </row>
    <row r="26" spans="1:16" ht="28.5" customHeight="1">
      <c r="A26" s="425" t="s">
        <v>145</v>
      </c>
      <c r="B26" s="425"/>
      <c r="C26" s="425"/>
      <c r="D26" s="425"/>
      <c r="E26" s="425"/>
      <c r="F26" s="425"/>
      <c r="G26" s="425"/>
      <c r="H26" s="234"/>
      <c r="J26" s="425" t="s">
        <v>146</v>
      </c>
      <c r="K26" s="425"/>
      <c r="L26" s="425"/>
      <c r="M26" s="425"/>
      <c r="N26" s="425"/>
      <c r="O26" s="425"/>
      <c r="P26" s="425"/>
    </row>
    <row r="27" spans="1:16" ht="28.5" customHeight="1">
      <c r="A27" s="331" t="s">
        <v>16</v>
      </c>
      <c r="B27" s="332"/>
      <c r="C27" s="332"/>
      <c r="D27" s="332"/>
      <c r="E27" s="332"/>
      <c r="F27" s="332"/>
      <c r="G27" s="332"/>
      <c r="H27" s="234"/>
      <c r="J27" s="323" t="s">
        <v>6</v>
      </c>
      <c r="K27" s="330"/>
      <c r="L27" s="323" t="s">
        <v>41</v>
      </c>
      <c r="M27" s="323" t="s">
        <v>21</v>
      </c>
      <c r="N27" s="323" t="s">
        <v>7</v>
      </c>
      <c r="O27" s="323" t="s">
        <v>279</v>
      </c>
      <c r="P27" s="323" t="s">
        <v>131</v>
      </c>
    </row>
    <row r="28" spans="1:16" ht="28.5" customHeight="1">
      <c r="A28" s="200" t="s">
        <v>12</v>
      </c>
      <c r="B28" s="200" t="s">
        <v>43</v>
      </c>
      <c r="C28" s="200" t="s">
        <v>42</v>
      </c>
      <c r="D28" s="201" t="s">
        <v>13</v>
      </c>
      <c r="E28" s="202" t="s">
        <v>14</v>
      </c>
      <c r="F28" s="202" t="s">
        <v>279</v>
      </c>
      <c r="G28" s="203" t="s">
        <v>131</v>
      </c>
      <c r="H28" s="234"/>
      <c r="J28" s="324"/>
      <c r="K28" s="330"/>
      <c r="L28" s="324"/>
      <c r="M28" s="324"/>
      <c r="N28" s="324"/>
      <c r="O28" s="324"/>
      <c r="P28" s="324"/>
    </row>
    <row r="29" spans="1:16" ht="28.5" customHeight="1">
      <c r="A29" s="22">
        <v>1</v>
      </c>
      <c r="B29" s="23" t="s">
        <v>518</v>
      </c>
      <c r="C29" s="279">
        <f>IF(ISERROR(VLOOKUP(B29,'KAYIT LİSTESİ'!$B$4:$H$740,2,0)),"",(VLOOKUP(B29,'KAYIT LİSTESİ'!$B$4:$H$740,2,0)))</f>
        <v>442</v>
      </c>
      <c r="D29" s="25">
        <f>IF(ISERROR(VLOOKUP(B29,'KAYIT LİSTESİ'!$B$4:$H$740,4,0)),"",(VLOOKUP(B29,'KAYIT LİSTESİ'!$B$4:$H$740,4,0)))</f>
        <v>29450</v>
      </c>
      <c r="E29" s="51" t="str">
        <f>IF(ISERROR(VLOOKUP(B29,'KAYIT LİSTESİ'!$B$4:$H$740,5,0)),"",(VLOOKUP(B29,'KAYIT LİSTESİ'!$B$4:$H$740,5,0)))</f>
        <v>HAKAN TAZEGÜL</v>
      </c>
      <c r="F29" s="51" t="str">
        <f>IF(ISERROR(VLOOKUP(B29,'KAYIT LİSTESİ'!$B$4:$H$740,6,0)),"",(VLOOKUP(B29,'KAYIT LİSTESİ'!$B$4:$H$740,6,0)))</f>
        <v>ANKARA-KARAGÜCÜ</v>
      </c>
      <c r="G29" s="171"/>
      <c r="H29" s="234"/>
      <c r="J29" s="100">
        <v>1</v>
      </c>
      <c r="K29" s="101" t="s">
        <v>147</v>
      </c>
      <c r="L29" s="259">
        <f>IF(ISERROR(VLOOKUP(K29,'KAYIT LİSTESİ'!$B$4:$H$740,2,0)),"",(VLOOKUP(K29,'KAYIT LİSTESİ'!$B$4:$H$740,2,0)))</f>
        <v>476</v>
      </c>
      <c r="M29" s="102">
        <f>IF(ISERROR(VLOOKUP(K29,'KAYIT LİSTESİ'!$B$4:$H$740,4,0)),"",(VLOOKUP(K29,'KAYIT LİSTESİ'!$B$4:$H$740,4,0)))</f>
        <v>34318</v>
      </c>
      <c r="N29" s="183" t="str">
        <f>IF(ISERROR(VLOOKUP(K29,'KAYIT LİSTESİ'!$B$4:$H$740,5,0)),"",(VLOOKUP(K29,'KAYIT LİSTESİ'!$B$4:$H$740,5,0)))</f>
        <v>MİRAÇ AKPINAR</v>
      </c>
      <c r="O29" s="183" t="str">
        <f>IF(ISERROR(VLOOKUP(K29,'KAYIT LİSTESİ'!$B$4:$H$740,6,0)),"",(VLOOKUP(K29,'KAYIT LİSTESİ'!$B$4:$H$740,6,0)))</f>
        <v>TRABZON-KARAYOLLARI SPOR</v>
      </c>
      <c r="P29" s="213"/>
    </row>
    <row r="30" spans="1:16" ht="28.5" customHeight="1">
      <c r="A30" s="22">
        <v>2</v>
      </c>
      <c r="B30" s="23" t="s">
        <v>519</v>
      </c>
      <c r="C30" s="279">
        <f>IF(ISERROR(VLOOKUP(B30,'KAYIT LİSTESİ'!$B$4:$H$740,2,0)),"",(VLOOKUP(B30,'KAYIT LİSTESİ'!$B$4:$H$740,2,0)))</f>
        <v>398</v>
      </c>
      <c r="D30" s="25">
        <f>IF(ISERROR(VLOOKUP(B30,'KAYIT LİSTESİ'!$B$4:$H$740,4,0)),"",(VLOOKUP(B30,'KAYIT LİSTESİ'!$B$4:$H$740,4,0)))</f>
        <v>33239</v>
      </c>
      <c r="E30" s="51" t="str">
        <f>IF(ISERROR(VLOOKUP(B30,'KAYIT LİSTESİ'!$B$4:$H$740,5,0)),"",(VLOOKUP(B30,'KAYIT LİSTESİ'!$B$4:$H$740,5,0)))</f>
        <v>RAMAZAN ÖZDEMİR</v>
      </c>
      <c r="F30" s="51" t="str">
        <f>IF(ISERROR(VLOOKUP(B30,'KAYIT LİSTESİ'!$B$4:$H$740,6,0)),"",(VLOOKUP(B30,'KAYIT LİSTESİ'!$B$4:$H$740,6,0)))</f>
        <v>ANKARA-EGO SPOR</v>
      </c>
      <c r="G30" s="171"/>
      <c r="H30" s="234"/>
      <c r="J30" s="100">
        <v>2</v>
      </c>
      <c r="K30" s="101" t="s">
        <v>148</v>
      </c>
      <c r="L30" s="259">
        <f>IF(ISERROR(VLOOKUP(K30,'KAYIT LİSTESİ'!$B$4:$H$740,2,0)),"",(VLOOKUP(K30,'KAYIT LİSTESİ'!$B$4:$H$740,2,0)))</f>
        <v>453</v>
      </c>
      <c r="M30" s="102">
        <f>IF(ISERROR(VLOOKUP(K30,'KAYIT LİSTESİ'!$B$4:$H$740,4,0)),"",(VLOOKUP(K30,'KAYIT LİSTESİ'!$B$4:$H$740,4,0)))</f>
        <v>32460</v>
      </c>
      <c r="N30" s="183" t="str">
        <f>IF(ISERROR(VLOOKUP(K30,'KAYIT LİSTESİ'!$B$4:$H$740,5,0)),"",(VLOOKUP(K30,'KAYIT LİSTESİ'!$B$4:$H$740,5,0)))</f>
        <v>TUĞRUL GÖKMENER</v>
      </c>
      <c r="O30" s="183" t="str">
        <f>IF(ISERROR(VLOOKUP(K30,'KAYIT LİSTESİ'!$B$4:$H$740,6,0)),"",(VLOOKUP(K30,'KAYIT LİSTESİ'!$B$4:$H$740,6,0)))</f>
        <v>ANKARA-KARAGÜCÜ</v>
      </c>
      <c r="P30" s="213"/>
    </row>
    <row r="31" spans="1:16" ht="28.5" customHeight="1">
      <c r="A31" s="22">
        <v>3</v>
      </c>
      <c r="B31" s="23" t="s">
        <v>520</v>
      </c>
      <c r="C31" s="279">
        <f>IF(ISERROR(VLOOKUP(B31,'KAYIT LİSTESİ'!$B$4:$H$740,2,0)),"",(VLOOKUP(B31,'KAYIT LİSTESİ'!$B$4:$H$740,2,0)))</f>
        <v>489</v>
      </c>
      <c r="D31" s="25">
        <f>IF(ISERROR(VLOOKUP(B31,'KAYIT LİSTESİ'!$B$4:$H$740,4,0)),"",(VLOOKUP(B31,'KAYIT LİSTESİ'!$B$4:$H$740,4,0)))</f>
        <v>33317</v>
      </c>
      <c r="E31" s="51" t="str">
        <f>IF(ISERROR(VLOOKUP(B31,'KAYIT LİSTESİ'!$B$4:$H$740,5,0)),"",(VLOOKUP(B31,'KAYIT LİSTESİ'!$B$4:$H$740,5,0)))</f>
        <v>LEVENT ATEŞ</v>
      </c>
      <c r="F31" s="51" t="str">
        <f>IF(ISERROR(VLOOKUP(B31,'KAYIT LİSTESİ'!$B$4:$H$740,6,0)),"",(VLOOKUP(B31,'KAYIT LİSTESİ'!$B$4:$H$740,6,0)))</f>
        <v>İSTANBUL-GALATASARAY</v>
      </c>
      <c r="G31" s="171"/>
      <c r="H31" s="234"/>
      <c r="J31" s="100">
        <v>3</v>
      </c>
      <c r="K31" s="101" t="s">
        <v>149</v>
      </c>
      <c r="L31" s="259">
        <f>IF(ISERROR(VLOOKUP(K31,'KAYIT LİSTESİ'!$B$4:$H$740,2,0)),"",(VLOOKUP(K31,'KAYIT LİSTESİ'!$B$4:$H$740,2,0)))</f>
        <v>380</v>
      </c>
      <c r="M31" s="102">
        <f>IF(ISERROR(VLOOKUP(K31,'KAYIT LİSTESİ'!$B$4:$H$740,4,0)),"",(VLOOKUP(K31,'KAYIT LİSTESİ'!$B$4:$H$740,4,0)))</f>
        <v>33760</v>
      </c>
      <c r="N31" s="183" t="str">
        <f>IF(ISERROR(VLOOKUP(K31,'KAYIT LİSTESİ'!$B$4:$H$740,5,0)),"",(VLOOKUP(K31,'KAYIT LİSTESİ'!$B$4:$H$740,5,0)))</f>
        <v>ORHUN DEMİRCAN </v>
      </c>
      <c r="O31" s="183" t="str">
        <f>IF(ISERROR(VLOOKUP(K31,'KAYIT LİSTESİ'!$B$4:$H$740,6,0)),"",(VLOOKUP(K31,'KAYIT LİSTESİ'!$B$4:$H$740,6,0)))</f>
        <v>KOCAELİ-B.Ş.BLD.KAĞIT SP.</v>
      </c>
      <c r="P31" s="213"/>
    </row>
    <row r="32" spans="1:16" ht="28.5" customHeight="1">
      <c r="A32" s="22">
        <v>4</v>
      </c>
      <c r="B32" s="23" t="s">
        <v>521</v>
      </c>
      <c r="C32" s="279">
        <f>IF(ISERROR(VLOOKUP(B32,'KAYIT LİSTESİ'!$B$4:$H$740,2,0)),"",(VLOOKUP(B32,'KAYIT LİSTESİ'!$B$4:$H$740,2,0)))</f>
        <v>423</v>
      </c>
      <c r="D32" s="25">
        <f>IF(ISERROR(VLOOKUP(B32,'KAYIT LİSTESİ'!$B$4:$H$740,4,0)),"",(VLOOKUP(B32,'KAYIT LİSTESİ'!$B$4:$H$740,4,0)))</f>
        <v>31048</v>
      </c>
      <c r="E32" s="51" t="str">
        <f>IF(ISERROR(VLOOKUP(B32,'KAYIT LİSTESİ'!$B$4:$H$740,5,0)),"",(VLOOKUP(B32,'KAYIT LİSTESİ'!$B$4:$H$740,5,0)))</f>
        <v>BERNARD NGANGA</v>
      </c>
      <c r="F32" s="51" t="str">
        <f>IF(ISERROR(VLOOKUP(B32,'KAYIT LİSTESİ'!$B$4:$H$740,6,0)),"",(VLOOKUP(B32,'KAYIT LİSTESİ'!$B$4:$H$740,6,0)))</f>
        <v>İSTANBUL-FENERBAHÇE</v>
      </c>
      <c r="G32" s="171"/>
      <c r="H32" s="234"/>
      <c r="J32" s="100">
        <v>4</v>
      </c>
      <c r="K32" s="101" t="s">
        <v>150</v>
      </c>
      <c r="L32" s="259">
        <f>IF(ISERROR(VLOOKUP(K32,'KAYIT LİSTESİ'!$B$4:$H$740,2,0)),"",(VLOOKUP(K32,'KAYIT LİSTESİ'!$B$4:$H$740,2,0)))</f>
        <v>396</v>
      </c>
      <c r="M32" s="102">
        <f>IF(ISERROR(VLOOKUP(K32,'KAYIT LİSTESİ'!$B$4:$H$740,4,0)),"",(VLOOKUP(K32,'KAYIT LİSTESİ'!$B$4:$H$740,4,0)))</f>
        <v>33604</v>
      </c>
      <c r="N32" s="183" t="str">
        <f>IF(ISERROR(VLOOKUP(K32,'KAYIT LİSTESİ'!$B$4:$H$740,5,0)),"",(VLOOKUP(K32,'KAYIT LİSTESİ'!$B$4:$H$740,5,0)))</f>
        <v>NAZIM İNAN</v>
      </c>
      <c r="O32" s="183" t="str">
        <f>IF(ISERROR(VLOOKUP(K32,'KAYIT LİSTESİ'!$B$4:$H$740,6,0)),"",(VLOOKUP(K32,'KAYIT LİSTESİ'!$B$4:$H$740,6,0)))</f>
        <v>ANKARA-EGO SPOR</v>
      </c>
      <c r="P32" s="213"/>
    </row>
    <row r="33" spans="1:16" ht="28.5" customHeight="1">
      <c r="A33" s="22">
        <v>5</v>
      </c>
      <c r="B33" s="23" t="s">
        <v>522</v>
      </c>
      <c r="C33" s="279">
        <f>IF(ISERROR(VLOOKUP(B33,'KAYIT LİSTESİ'!$B$4:$H$740,2,0)),"",(VLOOKUP(B33,'KAYIT LİSTESİ'!$B$4:$H$740,2,0)))</f>
        <v>406</v>
      </c>
      <c r="D33" s="25">
        <f>IF(ISERROR(VLOOKUP(B33,'KAYIT LİSTESİ'!$B$4:$H$740,4,0)),"",(VLOOKUP(B33,'KAYIT LİSTESİ'!$B$4:$H$740,4,0)))</f>
        <v>32937</v>
      </c>
      <c r="E33" s="51" t="str">
        <f>IF(ISERROR(VLOOKUP(B33,'KAYIT LİSTESİ'!$B$4:$H$740,5,0)),"",(VLOOKUP(B33,'KAYIT LİSTESİ'!$B$4:$H$740,5,0)))</f>
        <v>İLHAM TANUİ ÖZBİLEN</v>
      </c>
      <c r="F33" s="51" t="str">
        <f>IF(ISERROR(VLOOKUP(B33,'KAYIT LİSTESİ'!$B$4:$H$740,6,0)),"",(VLOOKUP(B33,'KAYIT LİSTESİ'!$B$4:$H$740,6,0)))</f>
        <v>İSTANBUL-ENKA SPOR</v>
      </c>
      <c r="G33" s="171"/>
      <c r="H33" s="234"/>
      <c r="J33" s="100">
        <v>5</v>
      </c>
      <c r="K33" s="101" t="s">
        <v>151</v>
      </c>
      <c r="L33" s="259">
        <f>IF(ISERROR(VLOOKUP(K33,'KAYIT LİSTESİ'!$B$4:$H$740,2,0)),"",(VLOOKUP(K33,'KAYIT LİSTESİ'!$B$4:$H$740,2,0)))</f>
        <v>463</v>
      </c>
      <c r="M33" s="102">
        <f>IF(ISERROR(VLOOKUP(K33,'KAYIT LİSTESİ'!$B$4:$H$740,4,0)),"",(VLOOKUP(K33,'KAYIT LİSTESİ'!$B$4:$H$740,4,0)))</f>
        <v>32914</v>
      </c>
      <c r="N33" s="183" t="str">
        <f>IF(ISERROR(VLOOKUP(K33,'KAYIT LİSTESİ'!$B$4:$H$740,5,0)),"",(VLOOKUP(K33,'KAYIT LİSTESİ'!$B$4:$H$740,5,0)))</f>
        <v>MURAT KÜLEKÇİ</v>
      </c>
      <c r="O33" s="183" t="str">
        <f>IF(ISERROR(VLOOKUP(K33,'KAYIT LİSTESİ'!$B$4:$H$740,6,0)),"",(VLOOKUP(K33,'KAYIT LİSTESİ'!$B$4:$H$740,6,0)))</f>
        <v>İZMİR-B.Ş.BLD. SPOR</v>
      </c>
      <c r="P33" s="213"/>
    </row>
    <row r="34" spans="1:16" ht="28.5" customHeight="1">
      <c r="A34" s="22">
        <v>6</v>
      </c>
      <c r="B34" s="23" t="s">
        <v>523</v>
      </c>
      <c r="C34" s="279">
        <f>IF(ISERROR(VLOOKUP(B34,'KAYIT LİSTESİ'!$B$4:$H$740,2,0)),"",(VLOOKUP(B34,'KAYIT LİSTESİ'!$B$4:$H$740,2,0)))</f>
        <v>466</v>
      </c>
      <c r="D34" s="25">
        <f>IF(ISERROR(VLOOKUP(B34,'KAYIT LİSTESİ'!$B$4:$H$740,4,0)),"",(VLOOKUP(B34,'KAYIT LİSTESİ'!$B$4:$H$740,4,0)))</f>
        <v>33130</v>
      </c>
      <c r="E34" s="51" t="str">
        <f>IF(ISERROR(VLOOKUP(B34,'KAYIT LİSTESİ'!$B$4:$H$740,5,0)),"",(VLOOKUP(B34,'KAYIT LİSTESİ'!$B$4:$H$740,5,0)))</f>
        <v>SAİT ÖZDEMİR</v>
      </c>
      <c r="F34" s="51" t="str">
        <f>IF(ISERROR(VLOOKUP(B34,'KAYIT LİSTESİ'!$B$4:$H$740,6,0)),"",(VLOOKUP(B34,'KAYIT LİSTESİ'!$B$4:$H$740,6,0)))</f>
        <v>İZMİR-B.Ş.BLD. SPOR</v>
      </c>
      <c r="G34" s="171"/>
      <c r="H34" s="232"/>
      <c r="J34" s="100">
        <v>6</v>
      </c>
      <c r="K34" s="101" t="s">
        <v>152</v>
      </c>
      <c r="L34" s="259">
        <f>IF(ISERROR(VLOOKUP(K34,'KAYIT LİSTESİ'!$B$4:$H$740,2,0)),"",(VLOOKUP(K34,'KAYIT LİSTESİ'!$B$4:$H$740,2,0)))</f>
        <v>497</v>
      </c>
      <c r="M34" s="102">
        <f>IF(ISERROR(VLOOKUP(K34,'KAYIT LİSTESİ'!$B$4:$H$740,4,0)),"",(VLOOKUP(K34,'KAYIT LİSTESİ'!$B$4:$H$740,4,0)))</f>
        <v>32107</v>
      </c>
      <c r="N34" s="183" t="str">
        <f>IF(ISERROR(VLOOKUP(K34,'KAYIT LİSTESİ'!$B$4:$H$740,5,0)),"",(VLOOKUP(K34,'KAYIT LİSTESİ'!$B$4:$H$740,5,0)))</f>
        <v>TALAT ERDOĞAN</v>
      </c>
      <c r="O34" s="183" t="str">
        <f>IF(ISERROR(VLOOKUP(K34,'KAYIT LİSTESİ'!$B$4:$H$740,6,0)),"",(VLOOKUP(K34,'KAYIT LİSTESİ'!$B$4:$H$740,6,0)))</f>
        <v>İSTANBUL-GALATASARAY</v>
      </c>
      <c r="P34" s="213"/>
    </row>
    <row r="35" spans="1:16" ht="28.5" customHeight="1">
      <c r="A35" s="22">
        <v>7</v>
      </c>
      <c r="B35" s="23" t="s">
        <v>524</v>
      </c>
      <c r="C35" s="279">
        <f>IF(ISERROR(VLOOKUP(B35,'KAYIT LİSTESİ'!$B$4:$H$740,2,0)),"",(VLOOKUP(B35,'KAYIT LİSTESİ'!$B$4:$H$740,2,0)))</f>
        <v>374</v>
      </c>
      <c r="D35" s="25">
        <f>IF(ISERROR(VLOOKUP(B35,'KAYIT LİSTESİ'!$B$4:$H$740,4,0)),"",(VLOOKUP(B35,'KAYIT LİSTESİ'!$B$4:$H$740,4,0)))</f>
        <v>32470</v>
      </c>
      <c r="E35" s="51" t="str">
        <f>IF(ISERROR(VLOOKUP(B35,'KAYIT LİSTESİ'!$B$4:$H$740,5,0)),"",(VLOOKUP(B35,'KAYIT LİSTESİ'!$B$4:$H$740,5,0)))</f>
        <v>ERDİNÇ EKİN</v>
      </c>
      <c r="F35" s="51" t="str">
        <f>IF(ISERROR(VLOOKUP(B35,'KAYIT LİSTESİ'!$B$4:$H$740,6,0)),"",(VLOOKUP(B35,'KAYIT LİSTESİ'!$B$4:$H$740,6,0)))</f>
        <v>KOCAELİ-B.Ş.BLD.KAĞIT SP.</v>
      </c>
      <c r="G35" s="171"/>
      <c r="H35" s="233"/>
      <c r="J35" s="100">
        <v>7</v>
      </c>
      <c r="K35" s="101" t="s">
        <v>153</v>
      </c>
      <c r="L35" s="259">
        <f>IF(ISERROR(VLOOKUP(K35,'KAYIT LİSTESİ'!$B$4:$H$740,2,0)),"",(VLOOKUP(K35,'KAYIT LİSTESİ'!$B$4:$H$740,2,0)))</f>
        <v>405</v>
      </c>
      <c r="M35" s="102">
        <f>IF(ISERROR(VLOOKUP(K35,'KAYIT LİSTESİ'!$B$4:$H$740,4,0)),"",(VLOOKUP(K35,'KAYIT LİSTESİ'!$B$4:$H$740,4,0)))</f>
        <v>31535</v>
      </c>
      <c r="N35" s="183" t="str">
        <f>IF(ISERROR(VLOOKUP(K35,'KAYIT LİSTESİ'!$B$4:$H$740,5,0)),"",(VLOOKUP(K35,'KAYIT LİSTESİ'!$B$4:$H$740,5,0)))</f>
        <v>HÜSEYİN ATICI</v>
      </c>
      <c r="O35" s="183" t="str">
        <f>IF(ISERROR(VLOOKUP(K35,'KAYIT LİSTESİ'!$B$4:$H$740,6,0)),"",(VLOOKUP(K35,'KAYIT LİSTESİ'!$B$4:$H$740,6,0)))</f>
        <v>İSTANBUL-ENKA SPOR</v>
      </c>
      <c r="P35" s="213"/>
    </row>
    <row r="36" spans="1:16" ht="28.5" customHeight="1">
      <c r="A36" s="22">
        <v>8</v>
      </c>
      <c r="B36" s="23" t="s">
        <v>525</v>
      </c>
      <c r="C36" s="279">
        <f>IF(ISERROR(VLOOKUP(B36,'KAYIT LİSTESİ'!$B$4:$H$740,2,0)),"",(VLOOKUP(B36,'KAYIT LİSTESİ'!$B$4:$H$740,2,0)))</f>
        <v>474</v>
      </c>
      <c r="D36" s="25">
        <f>IF(ISERROR(VLOOKUP(B36,'KAYIT LİSTESİ'!$B$4:$H$740,4,0)),"",(VLOOKUP(B36,'KAYIT LİSTESİ'!$B$4:$H$740,4,0)))</f>
        <v>33992</v>
      </c>
      <c r="E36" s="51" t="str">
        <f>IF(ISERROR(VLOOKUP(B36,'KAYIT LİSTESİ'!$B$4:$H$740,5,0)),"",(VLOOKUP(B36,'KAYIT LİSTESİ'!$B$4:$H$740,5,0)))</f>
        <v>HASAN BASRİ GÜDÜK</v>
      </c>
      <c r="F36" s="51" t="str">
        <f>IF(ISERROR(VLOOKUP(B36,'KAYIT LİSTESİ'!$B$4:$H$740,6,0)),"",(VLOOKUP(B36,'KAYIT LİSTESİ'!$B$4:$H$740,6,0)))</f>
        <v>TRABZON-KARAYOLLARI SPOR</v>
      </c>
      <c r="G36" s="171"/>
      <c r="H36" s="234"/>
      <c r="J36" s="100">
        <v>8</v>
      </c>
      <c r="K36" s="101" t="s">
        <v>154</v>
      </c>
      <c r="L36" s="259">
        <f>IF(ISERROR(VLOOKUP(K36,'KAYIT LİSTESİ'!$B$4:$H$740,2,0)),"",(VLOOKUP(K36,'KAYIT LİSTESİ'!$B$4:$H$740,2,0)))</f>
        <v>433</v>
      </c>
      <c r="M36" s="102">
        <f>IF(ISERROR(VLOOKUP(K36,'KAYIT LİSTESİ'!$B$4:$H$740,4,0)),"",(VLOOKUP(K36,'KAYIT LİSTESİ'!$B$4:$H$740,4,0)))</f>
        <v>34029</v>
      </c>
      <c r="N36" s="183" t="str">
        <f>IF(ISERROR(VLOOKUP(K36,'KAYIT LİSTESİ'!$B$4:$H$740,5,0)),"",(VLOOKUP(K36,'KAYIT LİSTESİ'!$B$4:$H$740,5,0)))</f>
        <v>MURAT GÜNDÜZ</v>
      </c>
      <c r="O36" s="183" t="str">
        <f>IF(ISERROR(VLOOKUP(K36,'KAYIT LİSTESİ'!$B$4:$H$740,6,0)),"",(VLOOKUP(K36,'KAYIT LİSTESİ'!$B$4:$H$740,6,0)))</f>
        <v>İSTANBUL-FENERBAHÇE</v>
      </c>
      <c r="P36" s="213"/>
    </row>
    <row r="37" spans="1:16" ht="28.5" customHeight="1">
      <c r="A37" s="425" t="s">
        <v>252</v>
      </c>
      <c r="B37" s="425"/>
      <c r="C37" s="425"/>
      <c r="D37" s="425"/>
      <c r="E37" s="425"/>
      <c r="F37" s="425"/>
      <c r="G37" s="425"/>
      <c r="H37" s="234"/>
      <c r="J37" s="425" t="s">
        <v>134</v>
      </c>
      <c r="K37" s="425"/>
      <c r="L37" s="425"/>
      <c r="M37" s="425"/>
      <c r="N37" s="425"/>
      <c r="O37" s="425"/>
      <c r="P37" s="425"/>
    </row>
    <row r="38" spans="1:16" ht="28.5" customHeight="1">
      <c r="A38" s="325" t="s">
        <v>16</v>
      </c>
      <c r="B38" s="326"/>
      <c r="C38" s="326"/>
      <c r="D38" s="326"/>
      <c r="E38" s="326"/>
      <c r="F38" s="326"/>
      <c r="G38" s="326"/>
      <c r="H38" s="234"/>
      <c r="J38" s="323" t="s">
        <v>6</v>
      </c>
      <c r="K38" s="330"/>
      <c r="L38" s="323" t="s">
        <v>41</v>
      </c>
      <c r="M38" s="323" t="s">
        <v>21</v>
      </c>
      <c r="N38" s="323" t="s">
        <v>7</v>
      </c>
      <c r="O38" s="323" t="s">
        <v>279</v>
      </c>
      <c r="P38" s="323" t="s">
        <v>131</v>
      </c>
    </row>
    <row r="39" spans="1:16" ht="28.5" customHeight="1">
      <c r="A39" s="200" t="s">
        <v>12</v>
      </c>
      <c r="B39" s="200" t="s">
        <v>43</v>
      </c>
      <c r="C39" s="200" t="s">
        <v>42</v>
      </c>
      <c r="D39" s="201" t="s">
        <v>13</v>
      </c>
      <c r="E39" s="202" t="s">
        <v>14</v>
      </c>
      <c r="F39" s="202" t="s">
        <v>279</v>
      </c>
      <c r="G39" s="203" t="s">
        <v>131</v>
      </c>
      <c r="H39" s="234"/>
      <c r="J39" s="324"/>
      <c r="K39" s="330"/>
      <c r="L39" s="324"/>
      <c r="M39" s="324"/>
      <c r="N39" s="324"/>
      <c r="O39" s="324"/>
      <c r="P39" s="324"/>
    </row>
    <row r="40" spans="1:16" ht="28.5" customHeight="1">
      <c r="A40" s="22">
        <v>1</v>
      </c>
      <c r="B40" s="23" t="s">
        <v>554</v>
      </c>
      <c r="C40" s="279">
        <f>IF(ISERROR(VLOOKUP(B40,'KAYIT LİSTESİ'!$B$4:$H$740,2,0)),"",(VLOOKUP(B40,'KAYIT LİSTESİ'!$B$4:$H$740,2,0)))</f>
        <v>445</v>
      </c>
      <c r="D40" s="25">
        <f>IF(ISERROR(VLOOKUP(B40,'KAYIT LİSTESİ'!$B$4:$H$740,4,0)),"",(VLOOKUP(B40,'KAYIT LİSTESİ'!$B$4:$H$740,4,0)))</f>
        <v>32214</v>
      </c>
      <c r="E40" s="51" t="str">
        <f>IF(ISERROR(VLOOKUP(B40,'KAYIT LİSTESİ'!$B$4:$H$740,5,0)),"",(VLOOKUP(B40,'KAYIT LİSTESİ'!$B$4:$H$740,5,0)))</f>
        <v>HASAN SARI</v>
      </c>
      <c r="F40" s="51" t="str">
        <f>IF(ISERROR(VLOOKUP(B40,'KAYIT LİSTESİ'!$B$4:$H$740,6,0)),"",(VLOOKUP(B40,'KAYIT LİSTESİ'!$B$4:$H$740,6,0)))</f>
        <v>ANKARA-KARAGÜCÜ</v>
      </c>
      <c r="G40" s="171"/>
      <c r="H40" s="234"/>
      <c r="J40" s="75">
        <v>1</v>
      </c>
      <c r="K40" s="210" t="s">
        <v>104</v>
      </c>
      <c r="L40" s="281">
        <f>IF(ISERROR(VLOOKUP(K40,'KAYIT LİSTESİ'!$B$4:$H$740,2,0)),"",(VLOOKUP(K40,'KAYIT LİSTESİ'!$B$4:$H$740,2,0)))</f>
        <v>479</v>
      </c>
      <c r="M40" s="212">
        <f>IF(ISERROR(VLOOKUP(K40,'KAYIT LİSTESİ'!$B$4:$H$740,4,0)),"",(VLOOKUP(K40,'KAYIT LİSTESİ'!$B$4:$H$740,4,0)))</f>
        <v>34043</v>
      </c>
      <c r="N40" s="235" t="str">
        <f>IF(ISERROR(VLOOKUP(K40,'KAYIT LİSTESİ'!$B$4:$H$740,5,0)),"",(VLOOKUP(K40,'KAYIT LİSTESİ'!$B$4:$H$740,5,0)))</f>
        <v>SAMET KARACA</v>
      </c>
      <c r="O40" s="235" t="str">
        <f>IF(ISERROR(VLOOKUP(K40,'KAYIT LİSTESİ'!$B$4:$H$740,6,0)),"",(VLOOKUP(K40,'KAYIT LİSTESİ'!$B$4:$H$740,6,0)))</f>
        <v>TRABZON-KARAYOLLARI SPOR</v>
      </c>
      <c r="P40" s="213"/>
    </row>
    <row r="41" spans="1:16" ht="28.5" customHeight="1">
      <c r="A41" s="22">
        <v>2</v>
      </c>
      <c r="B41" s="23" t="s">
        <v>555</v>
      </c>
      <c r="C41" s="279">
        <f>IF(ISERROR(VLOOKUP(B41,'KAYIT LİSTESİ'!$B$4:$H$740,2,0)),"",(VLOOKUP(B41,'KAYIT LİSTESİ'!$B$4:$H$740,2,0)))</f>
        <v>400</v>
      </c>
      <c r="D41" s="25">
        <f>IF(ISERROR(VLOOKUP(B41,'KAYIT LİSTESİ'!$B$4:$H$740,4,0)),"",(VLOOKUP(B41,'KAYIT LİSTESİ'!$B$4:$H$740,4,0)))</f>
        <v>30682</v>
      </c>
      <c r="E41" s="51" t="str">
        <f>IF(ISERROR(VLOOKUP(B41,'KAYIT LİSTESİ'!$B$4:$H$740,5,0)),"",(VLOOKUP(B41,'KAYIT LİSTESİ'!$B$4:$H$740,5,0)))</f>
        <v>YASİN CEYLAN</v>
      </c>
      <c r="F41" s="51" t="str">
        <f>IF(ISERROR(VLOOKUP(B41,'KAYIT LİSTESİ'!$B$4:$H$740,6,0)),"",(VLOOKUP(B41,'KAYIT LİSTESİ'!$B$4:$H$740,6,0)))</f>
        <v>ANKARA-EGO SPOR</v>
      </c>
      <c r="G41" s="171"/>
      <c r="H41" s="234"/>
      <c r="J41" s="75">
        <v>2</v>
      </c>
      <c r="K41" s="210" t="s">
        <v>105</v>
      </c>
      <c r="L41" s="281">
        <f>IF(ISERROR(VLOOKUP(K41,'KAYIT LİSTESİ'!$B$4:$H$740,2,0)),"",(VLOOKUP(K41,'KAYIT LİSTESİ'!$B$4:$H$740,2,0)))</f>
        <v>447</v>
      </c>
      <c r="M41" s="212">
        <f>IF(ISERROR(VLOOKUP(K41,'KAYIT LİSTESİ'!$B$4:$H$740,4,0)),"",(VLOOKUP(K41,'KAYIT LİSTESİ'!$B$4:$H$740,4,0)))</f>
        <v>31544</v>
      </c>
      <c r="N41" s="235" t="str">
        <f>IF(ISERROR(VLOOKUP(K41,'KAYIT LİSTESİ'!$B$4:$H$740,5,0)),"",(VLOOKUP(K41,'KAYIT LİSTESİ'!$B$4:$H$740,5,0)))</f>
        <v>KORAY İMRAK</v>
      </c>
      <c r="O41" s="235" t="str">
        <f>IF(ISERROR(VLOOKUP(K41,'KAYIT LİSTESİ'!$B$4:$H$740,6,0)),"",(VLOOKUP(K41,'KAYIT LİSTESİ'!$B$4:$H$740,6,0)))</f>
        <v>ANKARA-KARAGÜCÜ</v>
      </c>
      <c r="P41" s="213"/>
    </row>
    <row r="42" spans="1:16" ht="28.5" customHeight="1">
      <c r="A42" s="22">
        <v>3</v>
      </c>
      <c r="B42" s="23" t="s">
        <v>556</v>
      </c>
      <c r="C42" s="279">
        <f>IF(ISERROR(VLOOKUP(B42,'KAYIT LİSTESİ'!$B$4:$H$740,2,0)),"",(VLOOKUP(B42,'KAYIT LİSTESİ'!$B$4:$H$740,2,0)))</f>
        <v>488</v>
      </c>
      <c r="D42" s="25">
        <f>IF(ISERROR(VLOOKUP(B42,'KAYIT LİSTESİ'!$B$4:$H$740,4,0)),"",(VLOOKUP(B42,'KAYIT LİSTESİ'!$B$4:$H$740,4,0)))</f>
        <v>33526</v>
      </c>
      <c r="E42" s="51" t="str">
        <f>IF(ISERROR(VLOOKUP(B42,'KAYIT LİSTESİ'!$B$4:$H$740,5,0)),"",(VLOOKUP(B42,'KAYIT LİSTESİ'!$B$4:$H$740,5,0)))</f>
        <v>HÜSEYİN PAK</v>
      </c>
      <c r="F42" s="51" t="str">
        <f>IF(ISERROR(VLOOKUP(B42,'KAYIT LİSTESİ'!$B$4:$H$740,6,0)),"",(VLOOKUP(B42,'KAYIT LİSTESİ'!$B$4:$H$740,6,0)))</f>
        <v>İSTANBUL-GALATASARAY</v>
      </c>
      <c r="G42" s="171"/>
      <c r="H42" s="232"/>
      <c r="J42" s="75">
        <v>3</v>
      </c>
      <c r="K42" s="210" t="s">
        <v>106</v>
      </c>
      <c r="L42" s="281">
        <f>IF(ISERROR(VLOOKUP(K42,'KAYIT LİSTESİ'!$B$4:$H$740,2,0)),"",(VLOOKUP(K42,'KAYIT LİSTESİ'!$B$4:$H$740,2,0)))</f>
        <v>375</v>
      </c>
      <c r="M42" s="212">
        <f>IF(ISERROR(VLOOKUP(K42,'KAYIT LİSTESİ'!$B$4:$H$740,4,0)),"",(VLOOKUP(K42,'KAYIT LİSTESİ'!$B$4:$H$740,4,0)))</f>
        <v>29343</v>
      </c>
      <c r="N42" s="235" t="str">
        <f>IF(ISERROR(VLOOKUP(K42,'KAYIT LİSTESİ'!$B$4:$H$740,5,0)),"",(VLOOKUP(K42,'KAYIT LİSTESİ'!$B$4:$H$740,5,0)))</f>
        <v>FERHAT ÇİÇEK</v>
      </c>
      <c r="O42" s="235" t="str">
        <f>IF(ISERROR(VLOOKUP(K42,'KAYIT LİSTESİ'!$B$4:$H$740,6,0)),"",(VLOOKUP(K42,'KAYIT LİSTESİ'!$B$4:$H$740,6,0)))</f>
        <v>KOCAELİ-B.Ş.BLD.KAĞIT SP.</v>
      </c>
      <c r="P42" s="213"/>
    </row>
    <row r="43" spans="1:16" ht="28.5" customHeight="1">
      <c r="A43" s="22">
        <v>4</v>
      </c>
      <c r="B43" s="23" t="s">
        <v>557</v>
      </c>
      <c r="C43" s="279">
        <f>IF(ISERROR(VLOOKUP(B43,'KAYIT LİSTESİ'!$B$4:$H$740,2,0)),"",(VLOOKUP(B43,'KAYIT LİSTESİ'!$B$4:$H$740,2,0)))</f>
        <v>425</v>
      </c>
      <c r="D43" s="25">
        <f>IF(ISERROR(VLOOKUP(B43,'KAYIT LİSTESİ'!$B$4:$H$740,4,0)),"",(VLOOKUP(B43,'KAYIT LİSTESİ'!$B$4:$H$740,4,0)))</f>
        <v>32905</v>
      </c>
      <c r="E43" s="51" t="str">
        <f>IF(ISERROR(VLOOKUP(B43,'KAYIT LİSTESİ'!$B$4:$H$740,5,0)),"",(VLOOKUP(B43,'KAYIT LİSTESİ'!$B$4:$H$740,5,0)))</f>
        <v>CİHAT ULUS</v>
      </c>
      <c r="F43" s="51" t="str">
        <f>IF(ISERROR(VLOOKUP(B43,'KAYIT LİSTESİ'!$B$4:$H$740,6,0)),"",(VLOOKUP(B43,'KAYIT LİSTESİ'!$B$4:$H$740,6,0)))</f>
        <v>İSTANBUL-FENERBAHÇE</v>
      </c>
      <c r="G43" s="171"/>
      <c r="H43" s="233"/>
      <c r="J43" s="75">
        <v>4</v>
      </c>
      <c r="K43" s="210" t="s">
        <v>107</v>
      </c>
      <c r="L43" s="281">
        <f>IF(ISERROR(VLOOKUP(K43,'KAYIT LİSTESİ'!$B$4:$H$740,2,0)),"",(VLOOKUP(K43,'KAYIT LİSTESİ'!$B$4:$H$740,2,0)))</f>
        <v>397</v>
      </c>
      <c r="M43" s="212">
        <f>IF(ISERROR(VLOOKUP(K43,'KAYIT LİSTESİ'!$B$4:$H$740,4,0)),"",(VLOOKUP(K43,'KAYIT LİSTESİ'!$B$4:$H$740,4,0)))</f>
        <v>34700</v>
      </c>
      <c r="N43" s="235" t="str">
        <f>IF(ISERROR(VLOOKUP(K43,'KAYIT LİSTESİ'!$B$4:$H$740,5,0)),"",(VLOOKUP(K43,'KAYIT LİSTESİ'!$B$4:$H$740,5,0)))</f>
        <v>OĞULCAN DÜZYURT</v>
      </c>
      <c r="O43" s="235" t="str">
        <f>IF(ISERROR(VLOOKUP(K43,'KAYIT LİSTESİ'!$B$4:$H$740,6,0)),"",(VLOOKUP(K43,'KAYIT LİSTESİ'!$B$4:$H$740,6,0)))</f>
        <v>ANKARA-EGO SPOR</v>
      </c>
      <c r="P43" s="213"/>
    </row>
    <row r="44" spans="1:16" ht="28.5" customHeight="1">
      <c r="A44" s="22">
        <v>5</v>
      </c>
      <c r="B44" s="23" t="s">
        <v>558</v>
      </c>
      <c r="C44" s="279">
        <f>IF(ISERROR(VLOOKUP(B44,'KAYIT LİSTESİ'!$B$4:$H$740,2,0)),"",(VLOOKUP(B44,'KAYIT LİSTESİ'!$B$4:$H$740,2,0)))</f>
        <v>401</v>
      </c>
      <c r="D44" s="25">
        <f>IF(ISERROR(VLOOKUP(B44,'KAYIT LİSTESİ'!$B$4:$H$740,4,0)),"",(VLOOKUP(B44,'KAYIT LİSTESİ'!$B$4:$H$740,4,0)))</f>
        <v>34444</v>
      </c>
      <c r="E44" s="51" t="str">
        <f>IF(ISERROR(VLOOKUP(B44,'KAYIT LİSTESİ'!$B$4:$H$740,5,0)),"",(VLOOKUP(B44,'KAYIT LİSTESİ'!$B$4:$H$740,5,0)))</f>
        <v>ALİ KAYA</v>
      </c>
      <c r="F44" s="51" t="str">
        <f>IF(ISERROR(VLOOKUP(B44,'KAYIT LİSTESİ'!$B$4:$H$740,6,0)),"",(VLOOKUP(B44,'KAYIT LİSTESİ'!$B$4:$H$740,6,0)))</f>
        <v>İSTANBUL-ENKA SPOR</v>
      </c>
      <c r="G44" s="171"/>
      <c r="H44" s="234"/>
      <c r="J44" s="75">
        <v>5</v>
      </c>
      <c r="K44" s="210" t="s">
        <v>108</v>
      </c>
      <c r="L44" s="281">
        <f>IF(ISERROR(VLOOKUP(K44,'KAYIT LİSTESİ'!$B$4:$H$740,2,0)),"",(VLOOKUP(K44,'KAYIT LİSTESİ'!$B$4:$H$740,2,0)))</f>
        <v>462</v>
      </c>
      <c r="M44" s="212">
        <f>IF(ISERROR(VLOOKUP(K44,'KAYIT LİSTESİ'!$B$4:$H$740,4,0)),"",(VLOOKUP(K44,'KAYIT LİSTESİ'!$B$4:$H$740,4,0)))</f>
        <v>32379</v>
      </c>
      <c r="N44" s="235" t="str">
        <f>IF(ISERROR(VLOOKUP(K44,'KAYIT LİSTESİ'!$B$4:$H$740,5,0)),"",(VLOOKUP(K44,'KAYIT LİSTESİ'!$B$4:$H$740,5,0)))</f>
        <v>HASAN CENGİZ </v>
      </c>
      <c r="O44" s="235" t="str">
        <f>IF(ISERROR(VLOOKUP(K44,'KAYIT LİSTESİ'!$B$4:$H$740,6,0)),"",(VLOOKUP(K44,'KAYIT LİSTESİ'!$B$4:$H$740,6,0)))</f>
        <v>İZMİR-B.Ş.BLD. SPOR</v>
      </c>
      <c r="P44" s="213"/>
    </row>
    <row r="45" spans="1:16" ht="28.5" customHeight="1">
      <c r="A45" s="22">
        <v>6</v>
      </c>
      <c r="B45" s="23" t="s">
        <v>559</v>
      </c>
      <c r="C45" s="279">
        <f>IF(ISERROR(VLOOKUP(B45,'KAYIT LİSTESİ'!$B$4:$H$740,2,0)),"",(VLOOKUP(B45,'KAYIT LİSTESİ'!$B$4:$H$740,2,0)))</f>
        <v>469</v>
      </c>
      <c r="D45" s="25">
        <f>IF(ISERROR(VLOOKUP(B45,'KAYIT LİSTESİ'!$B$4:$H$740,4,0)),"",(VLOOKUP(B45,'KAYIT LİSTESİ'!$B$4:$H$740,4,0)))</f>
        <v>31598</v>
      </c>
      <c r="E45" s="51" t="str">
        <f>IF(ISERROR(VLOOKUP(B45,'KAYIT LİSTESİ'!$B$4:$H$740,5,0)),"",(VLOOKUP(B45,'KAYIT LİSTESİ'!$B$4:$H$740,5,0)))</f>
        <v>UĞUR KOÇLARDAN</v>
      </c>
      <c r="F45" s="51" t="str">
        <f>IF(ISERROR(VLOOKUP(B45,'KAYIT LİSTESİ'!$B$4:$H$740,6,0)),"",(VLOOKUP(B45,'KAYIT LİSTESİ'!$B$4:$H$740,6,0)))</f>
        <v>İZMİR-B.Ş.BLD. SPOR</v>
      </c>
      <c r="G45" s="171"/>
      <c r="H45" s="234"/>
      <c r="J45" s="75">
        <v>6</v>
      </c>
      <c r="K45" s="210" t="s">
        <v>109</v>
      </c>
      <c r="L45" s="281">
        <f>IF(ISERROR(VLOOKUP(K45,'KAYIT LİSTESİ'!$B$4:$H$740,2,0)),"",(VLOOKUP(K45,'KAYIT LİSTESİ'!$B$4:$H$740,2,0)))</f>
        <v>498</v>
      </c>
      <c r="M45" s="212">
        <f>IF(ISERROR(VLOOKUP(K45,'KAYIT LİSTESİ'!$B$4:$H$740,4,0)),"",(VLOOKUP(K45,'KAYIT LİSTESİ'!$B$4:$H$740,4,0)))</f>
        <v>34049</v>
      </c>
      <c r="N45" s="235" t="str">
        <f>IF(ISERROR(VLOOKUP(K45,'KAYIT LİSTESİ'!$B$4:$H$740,5,0)),"",(VLOOKUP(K45,'KAYIT LİSTESİ'!$B$4:$H$740,5,0)))</f>
        <v>TOROS PİLİKOĞLU</v>
      </c>
      <c r="O45" s="235" t="str">
        <f>IF(ISERROR(VLOOKUP(K45,'KAYIT LİSTESİ'!$B$4:$H$740,6,0)),"",(VLOOKUP(K45,'KAYIT LİSTESİ'!$B$4:$H$740,6,0)))</f>
        <v>İSTANBUL-GALATASARAY</v>
      </c>
      <c r="P45" s="213"/>
    </row>
    <row r="46" spans="1:16" ht="28.5" customHeight="1">
      <c r="A46" s="22">
        <v>7</v>
      </c>
      <c r="B46" s="23" t="s">
        <v>560</v>
      </c>
      <c r="C46" s="279">
        <f>IF(ISERROR(VLOOKUP(B46,'KAYIT LİSTESİ'!$B$4:$H$740,2,0)),"",(VLOOKUP(B46,'KAYIT LİSTESİ'!$B$4:$H$740,2,0)))</f>
        <v>377</v>
      </c>
      <c r="D46" s="25">
        <f>IF(ISERROR(VLOOKUP(B46,'KAYIT LİSTESİ'!$B$4:$H$740,4,0)),"",(VLOOKUP(B46,'KAYIT LİSTESİ'!$B$4:$H$740,4,0)))</f>
        <v>33023</v>
      </c>
      <c r="E46" s="51" t="str">
        <f>IF(ISERROR(VLOOKUP(B46,'KAYIT LİSTESİ'!$B$4:$H$740,5,0)),"",(VLOOKUP(B46,'KAYIT LİSTESİ'!$B$4:$H$740,5,0)))</f>
        <v>MEDENİ DEMİR</v>
      </c>
      <c r="F46" s="51" t="str">
        <f>IF(ISERROR(VLOOKUP(B46,'KAYIT LİSTESİ'!$B$4:$H$740,6,0)),"",(VLOOKUP(B46,'KAYIT LİSTESİ'!$B$4:$H$740,6,0)))</f>
        <v>KOCAELİ-B.Ş.BLD.KAĞIT SP.</v>
      </c>
      <c r="G46" s="171"/>
      <c r="H46" s="234"/>
      <c r="J46" s="75">
        <v>7</v>
      </c>
      <c r="K46" s="210" t="s">
        <v>110</v>
      </c>
      <c r="L46" s="281">
        <f>IF(ISERROR(VLOOKUP(K46,'KAYIT LİSTESİ'!$B$4:$H$740,2,0)),"",(VLOOKUP(K46,'KAYIT LİSTESİ'!$B$4:$H$740,2,0)))</f>
        <v>413</v>
      </c>
      <c r="M46" s="212">
        <f>IF(ISERROR(VLOOKUP(K46,'KAYIT LİSTESİ'!$B$4:$H$740,4,0)),"",(VLOOKUP(K46,'KAYIT LİSTESİ'!$B$4:$H$740,4,0)))</f>
        <v>32510</v>
      </c>
      <c r="N46" s="235" t="str">
        <f>IF(ISERROR(VLOOKUP(K46,'KAYIT LİSTESİ'!$B$4:$H$740,5,0)),"",(VLOOKUP(K46,'KAYIT LİSTESİ'!$B$4:$H$740,5,0)))</f>
        <v>ŞEREF OSMANOĞLU</v>
      </c>
      <c r="O46" s="235" t="str">
        <f>IF(ISERROR(VLOOKUP(K46,'KAYIT LİSTESİ'!$B$4:$H$740,6,0)),"",(VLOOKUP(K46,'KAYIT LİSTESİ'!$B$4:$H$740,6,0)))</f>
        <v>İSTANBUL-ENKA SPOR</v>
      </c>
      <c r="P46" s="213"/>
    </row>
    <row r="47" spans="1:16" ht="28.5" customHeight="1">
      <c r="A47" s="22">
        <v>8</v>
      </c>
      <c r="B47" s="23" t="s">
        <v>561</v>
      </c>
      <c r="C47" s="279">
        <f>IF(ISERROR(VLOOKUP(B47,'KAYIT LİSTESİ'!$B$4:$H$740,2,0)),"",(VLOOKUP(B47,'KAYIT LİSTESİ'!$B$4:$H$740,2,0)))</f>
        <v>471</v>
      </c>
      <c r="D47" s="25">
        <f>IF(ISERROR(VLOOKUP(B47,'KAYIT LİSTESİ'!$B$4:$H$740,4,0)),"",(VLOOKUP(B47,'KAYIT LİSTESİ'!$B$4:$H$740,4,0)))</f>
        <v>30491</v>
      </c>
      <c r="E47" s="51" t="str">
        <f>IF(ISERROR(VLOOKUP(B47,'KAYIT LİSTESİ'!$B$4:$H$740,5,0)),"",(VLOOKUP(B47,'KAYIT LİSTESİ'!$B$4:$H$740,5,0)))</f>
        <v>DOĞUKAN TOPÇU</v>
      </c>
      <c r="F47" s="51" t="str">
        <f>IF(ISERROR(VLOOKUP(B47,'KAYIT LİSTESİ'!$B$4:$H$740,6,0)),"",(VLOOKUP(B47,'KAYIT LİSTESİ'!$B$4:$H$740,6,0)))</f>
        <v>TRABZON-KARAYOLLARI SPOR</v>
      </c>
      <c r="G47" s="171"/>
      <c r="H47" s="234"/>
      <c r="J47" s="75">
        <v>8</v>
      </c>
      <c r="K47" s="210" t="s">
        <v>111</v>
      </c>
      <c r="L47" s="281">
        <f>IF(ISERROR(VLOOKUP(K47,'KAYIT LİSTESİ'!$B$4:$H$740,2,0)),"",(VLOOKUP(K47,'KAYIT LİSTESİ'!$B$4:$H$740,2,0)))</f>
        <v>420</v>
      </c>
      <c r="M47" s="212">
        <f>IF(ISERROR(VLOOKUP(K47,'KAYIT LİSTESİ'!$B$4:$H$740,4,0)),"",(VLOOKUP(K47,'KAYIT LİSTESİ'!$B$4:$H$740,4,0)))</f>
        <v>33700</v>
      </c>
      <c r="N47" s="235" t="str">
        <f>IF(ISERROR(VLOOKUP(K47,'KAYIT LİSTESİ'!$B$4:$H$740,5,0)),"",(VLOOKUP(K47,'KAYIT LİSTESİ'!$B$4:$H$740,5,0)))</f>
        <v>ALPER KULAKSIZ</v>
      </c>
      <c r="O47" s="235" t="str">
        <f>IF(ISERROR(VLOOKUP(K47,'KAYIT LİSTESİ'!$B$4:$H$740,6,0)),"",(VLOOKUP(K47,'KAYIT LİSTESİ'!$B$4:$H$740,6,0)))</f>
        <v>İSTANBUL-FENERBAHÇE</v>
      </c>
      <c r="P47" s="213"/>
    </row>
    <row r="48" spans="1:16" ht="28.5" customHeight="1">
      <c r="A48" s="425" t="s">
        <v>254</v>
      </c>
      <c r="B48" s="425"/>
      <c r="C48" s="425"/>
      <c r="D48" s="425"/>
      <c r="E48" s="425"/>
      <c r="F48" s="425"/>
      <c r="G48" s="425"/>
      <c r="H48" s="234"/>
      <c r="J48" s="428" t="s">
        <v>247</v>
      </c>
      <c r="K48" s="428"/>
      <c r="L48" s="428"/>
      <c r="M48" s="428"/>
      <c r="N48" s="428"/>
      <c r="O48" s="428"/>
      <c r="P48" s="428"/>
    </row>
    <row r="49" spans="1:16" ht="28.5" customHeight="1">
      <c r="A49" s="200" t="s">
        <v>12</v>
      </c>
      <c r="B49" s="200" t="s">
        <v>43</v>
      </c>
      <c r="C49" s="200" t="s">
        <v>42</v>
      </c>
      <c r="D49" s="201" t="s">
        <v>13</v>
      </c>
      <c r="E49" s="202" t="s">
        <v>14</v>
      </c>
      <c r="F49" s="202" t="s">
        <v>279</v>
      </c>
      <c r="G49" s="200" t="s">
        <v>131</v>
      </c>
      <c r="H49" s="328"/>
      <c r="J49" s="426" t="s">
        <v>6</v>
      </c>
      <c r="K49" s="431"/>
      <c r="L49" s="426" t="s">
        <v>41</v>
      </c>
      <c r="M49" s="426" t="s">
        <v>21</v>
      </c>
      <c r="N49" s="426" t="s">
        <v>7</v>
      </c>
      <c r="O49" s="426" t="s">
        <v>279</v>
      </c>
      <c r="P49" s="426" t="s">
        <v>131</v>
      </c>
    </row>
    <row r="50" spans="1:16" ht="28.5" customHeight="1">
      <c r="A50" s="75">
        <v>1</v>
      </c>
      <c r="B50" s="210" t="s">
        <v>230</v>
      </c>
      <c r="C50" s="334" t="str">
        <f>IF(ISERROR(VLOOKUP(B50,'KAYIT LİSTESİ'!$B$4:$H$740,2,0)),"",(VLOOKUP(B50,'KAYIT LİSTESİ'!$B$4:$H$740,2,0)))</f>
        <v>451
450
441
454
</v>
      </c>
      <c r="D50" s="335" t="str">
        <f>IF(ISERROR(VLOOKUP(B50,'KAYIT LİSTESİ'!$B$4:$H$740,4,0)),"",(VLOOKUP(B50,'KAYIT LİSTESİ'!$B$4:$H$740,4,0)))</f>
        <v>13.04.1984
14.05.1985
29.09.1982
26.06.1987</v>
      </c>
      <c r="E50" s="336" t="str">
        <f>IF(ISERROR(VLOOKUP(B50,'KAYIT LİSTESİ'!$B$4:$H$740,5,0)),"",(VLOOKUP(B50,'KAYIT LİSTESİ'!$B$4:$H$740,5,0)))</f>
        <v>SERDAR ELMAS
OKAN KAMIŞ
HAKAN KARACAOĞLU
YAVUZ CAN</v>
      </c>
      <c r="F50" s="336" t="str">
        <f>IF(ISERROR(VLOOKUP(B50,'KAYIT LİSTESİ'!$B$4:$H$740,6,0)),"",(VLOOKUP(B50,'KAYIT LİSTESİ'!$B$4:$H$740,6,0)))</f>
        <v>ANKARA-KARAGÜCÜ</v>
      </c>
      <c r="G50" s="337"/>
      <c r="H50" s="328"/>
      <c r="J50" s="427"/>
      <c r="K50" s="431"/>
      <c r="L50" s="427"/>
      <c r="M50" s="427"/>
      <c r="N50" s="427"/>
      <c r="O50" s="427"/>
      <c r="P50" s="427"/>
    </row>
    <row r="51" spans="1:16" ht="28.5" customHeight="1">
      <c r="A51" s="75">
        <v>2</v>
      </c>
      <c r="B51" s="210" t="s">
        <v>231</v>
      </c>
      <c r="C51" s="334" t="str">
        <f>IF(ISERROR(VLOOKUP(B51,'KAYIT LİSTESİ'!$B$4:$H$740,2,0)),"",(VLOOKUP(B51,'KAYIT LİSTESİ'!$B$4:$H$740,2,0)))</f>
        <v>399
397
390
388</v>
      </c>
      <c r="D51" s="335" t="str">
        <f>IF(ISERROR(VLOOKUP(B51,'KAYIT LİSTESİ'!$B$4:$H$740,4,0)),"",(VLOOKUP(B51,'KAYIT LİSTESİ'!$B$4:$H$740,4,0)))</f>
        <v>01.01.1996
01.01.1995
01.01.1994
01.01.1993</v>
      </c>
      <c r="E51" s="336" t="str">
        <f>IF(ISERROR(VLOOKUP(B51,'KAYIT LİSTESİ'!$B$4:$H$740,5,0)),"",(VLOOKUP(B51,'KAYIT LİSTESİ'!$B$4:$H$740,5,0)))</f>
        <v>SÜLEYMAN ULUTAŞ
OĞULCAN DÜZYURT
DORUK UĞURER
CAN YILDIRIM</v>
      </c>
      <c r="F51" s="336" t="str">
        <f>IF(ISERROR(VLOOKUP(B51,'KAYIT LİSTESİ'!$B$4:$H$740,6,0)),"",(VLOOKUP(B51,'KAYIT LİSTESİ'!$B$4:$H$740,6,0)))</f>
        <v>ANKARA-EGO SPOR</v>
      </c>
      <c r="G51" s="337"/>
      <c r="H51" s="328"/>
      <c r="J51" s="100">
        <v>1</v>
      </c>
      <c r="K51" s="101" t="s">
        <v>205</v>
      </c>
      <c r="L51" s="259">
        <f>IF(ISERROR(VLOOKUP(K51,'KAYIT LİSTESİ'!$B$4:$H$740,2,0)),"",(VLOOKUP(K51,'KAYIT LİSTESİ'!$B$4:$H$740,2,0)))</f>
        <v>480</v>
      </c>
      <c r="M51" s="102">
        <f>IF(ISERROR(VLOOKUP(K51,'KAYIT LİSTESİ'!$B$4:$H$740,4,0)),"",(VLOOKUP(K51,'KAYIT LİSTESİ'!$B$4:$H$740,4,0)))</f>
        <v>34432</v>
      </c>
      <c r="N51" s="183" t="str">
        <f>IF(ISERROR(VLOOKUP(K51,'KAYIT LİSTESİ'!$B$4:$H$740,5,0)),"",(VLOOKUP(K51,'KAYIT LİSTESİ'!$B$4:$H$740,5,0)))</f>
        <v>SITKI ELMAS</v>
      </c>
      <c r="O51" s="183" t="str">
        <f>IF(ISERROR(VLOOKUP(K51,'KAYIT LİSTESİ'!$B$4:$H$740,6,0)),"",(VLOOKUP(K51,'KAYIT LİSTESİ'!$B$4:$H$740,6,0)))</f>
        <v>TRABZON-KARAYOLLARI SPOR</v>
      </c>
      <c r="P51" s="213"/>
    </row>
    <row r="52" spans="1:16" ht="28.5" customHeight="1">
      <c r="A52" s="75">
        <v>3</v>
      </c>
      <c r="B52" s="210" t="s">
        <v>232</v>
      </c>
      <c r="C52" s="334" t="str">
        <f>IF(ISERROR(VLOOKUP(B52,'KAYIT LİSTESİ'!$B$4:$H$740,2,0)),"",(VLOOKUP(B52,'KAYIT LİSTESİ'!$B$4:$H$740,2,0)))</f>
        <v>484
492
493
494</v>
      </c>
      <c r="D52" s="335" t="str">
        <f>IF(ISERROR(VLOOKUP(B52,'KAYIT LİSTESİ'!$B$4:$H$740,4,0)),"",(VLOOKUP(B52,'KAYIT LİSTESİ'!$B$4:$H$740,4,0)))</f>
        <v>28.04.1996
01.07.1988
22.03.1988
01.03.1990</v>
      </c>
      <c r="E52" s="336" t="str">
        <f>IF(ISERROR(VLOOKUP(B52,'KAYIT LİSTESİ'!$B$4:$H$740,5,0)),"",(VLOOKUP(B52,'KAYIT LİSTESİ'!$B$4:$H$740,5,0)))</f>
        <v>BATUHAN ALTINTAŞ
MUSTAFA DELİOĞLU
MUSTAFA GÜNEŞ
MUSTAFA YILDIZ</v>
      </c>
      <c r="F52" s="336" t="str">
        <f>IF(ISERROR(VLOOKUP(B52,'KAYIT LİSTESİ'!$B$4:$H$740,6,0)),"",(VLOOKUP(B52,'KAYIT LİSTESİ'!$B$4:$H$740,6,0)))</f>
        <v>İSTANBUL-GALATASARAY</v>
      </c>
      <c r="G52" s="337"/>
      <c r="H52" s="328"/>
      <c r="J52" s="100">
        <v>2</v>
      </c>
      <c r="K52" s="101" t="s">
        <v>206</v>
      </c>
      <c r="L52" s="259">
        <f>IF(ISERROR(VLOOKUP(K52,'KAYIT LİSTESİ'!$B$4:$H$740,2,0)),"",(VLOOKUP(K52,'KAYIT LİSTESİ'!$B$4:$H$740,2,0)))</f>
        <v>440</v>
      </c>
      <c r="M52" s="102">
        <f>IF(ISERROR(VLOOKUP(K52,'KAYIT LİSTESİ'!$B$4:$H$740,4,0)),"",(VLOOKUP(K52,'KAYIT LİSTESİ'!$B$4:$H$740,4,0)))</f>
        <v>32558</v>
      </c>
      <c r="N52" s="183" t="str">
        <f>IF(ISERROR(VLOOKUP(K52,'KAYIT LİSTESİ'!$B$4:$H$740,5,0)),"",(VLOOKUP(K52,'KAYIT LİSTESİ'!$B$4:$H$740,5,0)))</f>
        <v>FIRAT ÇAĞDAŞ KIZILDAĞ</v>
      </c>
      <c r="O52" s="183" t="str">
        <f>IF(ISERROR(VLOOKUP(K52,'KAYIT LİSTESİ'!$B$4:$H$740,6,0)),"",(VLOOKUP(K52,'KAYIT LİSTESİ'!$B$4:$H$740,6,0)))</f>
        <v>ANKARA-KARAGÜCÜ</v>
      </c>
      <c r="P52" s="213"/>
    </row>
    <row r="53" spans="1:16" ht="28.5" customHeight="1">
      <c r="A53" s="75">
        <v>4</v>
      </c>
      <c r="B53" s="210" t="s">
        <v>233</v>
      </c>
      <c r="C53" s="334" t="str">
        <f>IF(ISERROR(VLOOKUP(B53,'KAYIT LİSTESİ'!$B$4:$H$740,2,0)),"",(VLOOKUP(B53,'KAYIT LİSTESİ'!$B$4:$H$740,2,0)))</f>
        <v>437
424
427
428</v>
      </c>
      <c r="D53" s="335" t="str">
        <f>IF(ISERROR(VLOOKUP(B53,'KAYIT LİSTESİ'!$B$4:$H$740,4,0)),"",(VLOOKUP(B53,'KAYIT LİSTESİ'!$B$4:$H$740,4,0)))</f>
        <v>29.05.1990
19.06.1991
16.07.1990
26.05.1994</v>
      </c>
      <c r="E53" s="336" t="str">
        <f>IF(ISERROR(VLOOKUP(B53,'KAYIT LİSTESİ'!$B$4:$H$740,5,0)),"",(VLOOKUP(B53,'KAYIT LİSTESİ'!$B$4:$H$740,5,0)))</f>
        <v>RAMİL GULİYEV
C. UMUTCAN EMEKTAŞ
ERKİN ÖZKAN
FATİH AKTAŞ</v>
      </c>
      <c r="F53" s="336" t="str">
        <f>IF(ISERROR(VLOOKUP(B53,'KAYIT LİSTESİ'!$B$4:$H$740,6,0)),"",(VLOOKUP(B53,'KAYIT LİSTESİ'!$B$4:$H$740,6,0)))</f>
        <v>İSTANBUL-FENERBAHÇE</v>
      </c>
      <c r="G53" s="337"/>
      <c r="H53" s="328"/>
      <c r="J53" s="100">
        <v>3</v>
      </c>
      <c r="K53" s="101" t="s">
        <v>207</v>
      </c>
      <c r="L53" s="259">
        <f>IF(ISERROR(VLOOKUP(K53,'KAYIT LİSTESİ'!$B$4:$H$740,2,0)),"",(VLOOKUP(K53,'KAYIT LİSTESİ'!$B$4:$H$740,2,0)))</f>
        <v>376</v>
      </c>
      <c r="M53" s="102">
        <f>IF(ISERROR(VLOOKUP(K53,'KAYIT LİSTESİ'!$B$4:$H$740,4,0)),"",(VLOOKUP(K53,'KAYIT LİSTESİ'!$B$4:$H$740,4,0)))</f>
        <v>34683</v>
      </c>
      <c r="N53" s="183" t="str">
        <f>IF(ISERROR(VLOOKUP(K53,'KAYIT LİSTESİ'!$B$4:$H$740,5,0)),"",(VLOOKUP(K53,'KAYIT LİSTESİ'!$B$4:$H$740,5,0)))</f>
        <v>GÖKSAL YILMAZ</v>
      </c>
      <c r="O53" s="183" t="str">
        <f>IF(ISERROR(VLOOKUP(K53,'KAYIT LİSTESİ'!$B$4:$H$740,6,0)),"",(VLOOKUP(K53,'KAYIT LİSTESİ'!$B$4:$H$740,6,0)))</f>
        <v>KOCAELİ-B.Ş.BLD.KAĞIT SP.</v>
      </c>
      <c r="P53" s="213"/>
    </row>
    <row r="54" spans="1:16" ht="28.5" customHeight="1">
      <c r="A54" s="75">
        <v>5</v>
      </c>
      <c r="B54" s="210" t="s">
        <v>234</v>
      </c>
      <c r="C54" s="334" t="str">
        <f>IF(ISERROR(VLOOKUP(B54,'KAYIT LİSTESİ'!$B$4:$H$740,2,0)),"",(VLOOKUP(B54,'KAYIT LİSTESİ'!$B$4:$H$740,2,0)))</f>
        <v>407
408
417
409</v>
      </c>
      <c r="D54" s="335" t="str">
        <f>IF(ISERROR(VLOOKUP(B54,'KAYIT LİSTESİ'!$B$4:$H$740,4,0)),"",(VLOOKUP(B54,'KAYIT LİSTESİ'!$B$4:$H$740,4,0)))</f>
        <v>-</v>
      </c>
      <c r="E54" s="336" t="str">
        <f>IF(ISERROR(VLOOKUP(B54,'KAYIT LİSTESİ'!$B$4:$H$740,5,0)),"",(VLOOKUP(B54,'KAYIT LİSTESİ'!$B$4:$H$740,5,0)))</f>
        <v>İSMAİL ASLAN
İZZET SAFER
VOLKAN ÇAKAN
J. MONTGOMERY HARVEY</v>
      </c>
      <c r="F54" s="336" t="str">
        <f>IF(ISERROR(VLOOKUP(B54,'KAYIT LİSTESİ'!$B$4:$H$740,6,0)),"",(VLOOKUP(B54,'KAYIT LİSTESİ'!$B$4:$H$740,6,0)))</f>
        <v>İSTANBUL-ENKA SPOR</v>
      </c>
      <c r="G54" s="337"/>
      <c r="H54" s="328"/>
      <c r="J54" s="100">
        <v>4</v>
      </c>
      <c r="K54" s="101" t="s">
        <v>208</v>
      </c>
      <c r="L54" s="259">
        <f>IF(ISERROR(VLOOKUP(K54,'KAYIT LİSTESİ'!$B$4:$H$740,2,0)),"",(VLOOKUP(K54,'KAYIT LİSTESİ'!$B$4:$H$740,2,0)))</f>
        <v>394</v>
      </c>
      <c r="M54" s="102">
        <f>IF(ISERROR(VLOOKUP(K54,'KAYIT LİSTESİ'!$B$4:$H$740,4,0)),"",(VLOOKUP(K54,'KAYIT LİSTESİ'!$B$4:$H$740,4,0)))</f>
        <v>30682</v>
      </c>
      <c r="N54" s="183" t="str">
        <f>IF(ISERROR(VLOOKUP(K54,'KAYIT LİSTESİ'!$B$4:$H$740,5,0)),"",(VLOOKUP(K54,'KAYIT LİSTESİ'!$B$4:$H$740,5,0)))</f>
        <v>MERTCAN ÜÇEM</v>
      </c>
      <c r="O54" s="183" t="str">
        <f>IF(ISERROR(VLOOKUP(K54,'KAYIT LİSTESİ'!$B$4:$H$740,6,0)),"",(VLOOKUP(K54,'KAYIT LİSTESİ'!$B$4:$H$740,6,0)))</f>
        <v>ANKARA-EGO SPOR</v>
      </c>
      <c r="P54" s="213"/>
    </row>
    <row r="55" spans="1:16" ht="28.5" customHeight="1">
      <c r="A55" s="75">
        <v>6</v>
      </c>
      <c r="B55" s="210" t="s">
        <v>235</v>
      </c>
      <c r="C55" s="334" t="str">
        <f>IF(ISERROR(VLOOKUP(B55,'KAYIT LİSTESİ'!$B$4:$H$740,2,0)),"",(VLOOKUP(B55,'KAYIT LİSTESİ'!$B$4:$H$740,2,0)))</f>
        <v>459
462
457
467</v>
      </c>
      <c r="D55" s="335" t="str">
        <f>IF(ISERROR(VLOOKUP(B55,'KAYIT LİSTESİ'!$B$4:$H$740,4,0)),"",(VLOOKUP(B55,'KAYIT LİSTESİ'!$B$4:$H$740,4,0)))</f>
        <v>19.06.1989
24.02.1988
04.10.1988
07.04.1988</v>
      </c>
      <c r="E55" s="336" t="str">
        <f>IF(ISERROR(VLOOKUP(B55,'KAYIT LİSTESİ'!$B$4:$H$740,5,0)),"",(VLOOKUP(B55,'KAYIT LİSTESİ'!$B$4:$H$740,5,0)))</f>
        <v>FERHAT ALTUNKALEM
HASAN CENGİZ
CAN ERDİ KARA
SERCAN AYDEMİR</v>
      </c>
      <c r="F55" s="336" t="str">
        <f>IF(ISERROR(VLOOKUP(B55,'KAYIT LİSTESİ'!$B$4:$H$740,6,0)),"",(VLOOKUP(B55,'KAYIT LİSTESİ'!$B$4:$H$740,6,0)))</f>
        <v>İZMİR-B.Ş.BLD. SPOR</v>
      </c>
      <c r="G55" s="337"/>
      <c r="H55" s="328"/>
      <c r="J55" s="100">
        <v>5</v>
      </c>
      <c r="K55" s="101" t="s">
        <v>209</v>
      </c>
      <c r="L55" s="259">
        <f>IF(ISERROR(VLOOKUP(K55,'KAYIT LİSTESİ'!$B$4:$H$740,2,0)),"",(VLOOKUP(K55,'KAYIT LİSTESİ'!$B$4:$H$740,2,0)))</f>
        <v>458</v>
      </c>
      <c r="M55" s="102">
        <f>IF(ISERROR(VLOOKUP(K55,'KAYIT LİSTESİ'!$B$4:$H$740,4,0)),"",(VLOOKUP(K55,'KAYIT LİSTESİ'!$B$4:$H$740,4,0)))</f>
        <v>32906</v>
      </c>
      <c r="N55" s="183" t="str">
        <f>IF(ISERROR(VLOOKUP(K55,'KAYIT LİSTESİ'!$B$4:$H$740,5,0)),"",(VLOOKUP(K55,'KAYIT LİSTESİ'!$B$4:$H$740,5,0)))</f>
        <v>EMRE BASTI</v>
      </c>
      <c r="O55" s="183" t="str">
        <f>IF(ISERROR(VLOOKUP(K55,'KAYIT LİSTESİ'!$B$4:$H$740,6,0)),"",(VLOOKUP(K55,'KAYIT LİSTESİ'!$B$4:$H$740,6,0)))</f>
        <v>İZMİR-B.Ş.BLD. SPOR</v>
      </c>
      <c r="P55" s="213"/>
    </row>
    <row r="56" spans="1:16" ht="28.5" customHeight="1">
      <c r="A56" s="75">
        <v>7</v>
      </c>
      <c r="B56" s="210" t="s">
        <v>236</v>
      </c>
      <c r="C56" s="334" t="str">
        <f>IF(ISERROR(VLOOKUP(B56,'KAYIT LİSTESİ'!$B$4:$H$740,2,0)),"",(VLOOKUP(B56,'KAYIT LİSTESİ'!$B$4:$H$740,2,0)))</f>
        <v>385
373
384
375</v>
      </c>
      <c r="D56" s="335" t="str">
        <f>IF(ISERROR(VLOOKUP(B56,'KAYIT LİSTESİ'!$B$4:$H$740,4,0)),"",(VLOOKUP(B56,'KAYIT LİSTESİ'!$B$4:$H$740,4,0)))</f>
        <v>12.11.1992
01.01.1994
14.12.1994
02.05.1980</v>
      </c>
      <c r="E56" s="336" t="str">
        <f>IF(ISERROR(VLOOKUP(B56,'KAYIT LİSTESİ'!$B$4:$H$740,5,0)),"",(VLOOKUP(B56,'KAYIT LİSTESİ'!$B$4:$H$740,5,0)))</f>
        <v>YUSUF PEHLEVAN
ASİL KIRCIN
YUNUS PEHLEVAN
FERHAT ÇİÇEK</v>
      </c>
      <c r="F56" s="336" t="str">
        <f>IF(ISERROR(VLOOKUP(B56,'KAYIT LİSTESİ'!$B$4:$H$740,6,0)),"",(VLOOKUP(B56,'KAYIT LİSTESİ'!$B$4:$H$740,6,0)))</f>
        <v>KOCAELİ-B.Ş.BLD.KAĞIT SP.</v>
      </c>
      <c r="G56" s="337"/>
      <c r="H56" s="328"/>
      <c r="J56" s="100">
        <v>6</v>
      </c>
      <c r="K56" s="101" t="s">
        <v>210</v>
      </c>
      <c r="L56" s="259">
        <f>IF(ISERROR(VLOOKUP(K56,'KAYIT LİSTESİ'!$B$4:$H$740,2,0)),"",(VLOOKUP(K56,'KAYIT LİSTESİ'!$B$4:$H$740,2,0)))</f>
        <v>499</v>
      </c>
      <c r="M56" s="102">
        <f>IF(ISERROR(VLOOKUP(K56,'KAYIT LİSTESİ'!$B$4:$H$740,4,0)),"",(VLOOKUP(K56,'KAYIT LİSTESİ'!$B$4:$H$740,4,0)))</f>
        <v>31215</v>
      </c>
      <c r="N56" s="183" t="str">
        <f>IF(ISERROR(VLOOKUP(K56,'KAYIT LİSTESİ'!$B$4:$H$740,5,0)),"",(VLOOKUP(K56,'KAYIT LİSTESİ'!$B$4:$H$740,5,0)))</f>
        <v>TURGAY ÇABUKEL</v>
      </c>
      <c r="O56" s="183" t="str">
        <f>IF(ISERROR(VLOOKUP(K56,'KAYIT LİSTESİ'!$B$4:$H$740,6,0)),"",(VLOOKUP(K56,'KAYIT LİSTESİ'!$B$4:$H$740,6,0)))</f>
        <v>İSTANBUL-GALATASARAY</v>
      </c>
      <c r="P56" s="213"/>
    </row>
    <row r="57" spans="1:16" ht="28.5" customHeight="1">
      <c r="A57" s="75">
        <v>8</v>
      </c>
      <c r="B57" s="210" t="s">
        <v>237</v>
      </c>
      <c r="C57" s="334" t="str">
        <f>IF(ISERROR(VLOOKUP(B57,'KAYIT LİSTESİ'!$B$4:$H$740,2,0)),"",(VLOOKUP(B57,'KAYIT LİSTESİ'!$B$4:$H$740,2,0)))</f>
        <v>475
470
472
477
479
481</v>
      </c>
      <c r="D57" s="335" t="str">
        <f>IF(ISERROR(VLOOKUP(B57,'KAYIT LİSTESİ'!$B$4:$H$740,4,0)),"",(VLOOKUP(B57,'KAYIT LİSTESİ'!$B$4:$H$740,4,0)))</f>
        <v>18.10.1990
20.12.1995
17.02.1995
24.01.1995
15.03.1993
04.02.1994</v>
      </c>
      <c r="E57" s="336" t="str">
        <f>IF(ISERROR(VLOOKUP(B57,'KAYIT LİSTESİ'!$B$4:$H$740,5,0)),"",(VLOOKUP(B57,'KAYIT LİSTESİ'!$B$4:$H$740,5,0)))</f>
        <v>MİKAİL YALÇIN
ABDULLAH TÜTÜNCÜ
HAMZA ÇOLAK
MİRAÇ SEMERCİ
SAMET KARACA
TAHSİN KURT</v>
      </c>
      <c r="F57" s="336" t="str">
        <f>IF(ISERROR(VLOOKUP(B57,'KAYIT LİSTESİ'!$B$4:$H$740,6,0)),"",(VLOOKUP(B57,'KAYIT LİSTESİ'!$B$4:$H$740,6,0)))</f>
        <v>TRABZON-KARAYOLLARI SPOR</v>
      </c>
      <c r="G57" s="337"/>
      <c r="H57" s="328"/>
      <c r="J57" s="100">
        <v>7</v>
      </c>
      <c r="K57" s="101" t="s">
        <v>211</v>
      </c>
      <c r="L57" s="259">
        <f>IF(ISERROR(VLOOKUP(K57,'KAYIT LİSTESİ'!$B$4:$H$740,2,0)),"",(VLOOKUP(K57,'KAYIT LİSTESİ'!$B$4:$H$740,2,0)))</f>
        <v>415</v>
      </c>
      <c r="M57" s="102">
        <f>IF(ISERROR(VLOOKUP(K57,'KAYIT LİSTESİ'!$B$4:$H$740,4,0)),"",(VLOOKUP(K57,'KAYIT LİSTESİ'!$B$4:$H$740,4,0)))</f>
        <v>34921</v>
      </c>
      <c r="N57" s="183" t="str">
        <f>IF(ISERROR(VLOOKUP(K57,'KAYIT LİSTESİ'!$B$4:$H$740,5,0)),"",(VLOOKUP(K57,'KAYIT LİSTESİ'!$B$4:$H$740,5,0)))</f>
        <v>TOLGAHAN YAVUZ</v>
      </c>
      <c r="O57" s="183" t="str">
        <f>IF(ISERROR(VLOOKUP(K57,'KAYIT LİSTESİ'!$B$4:$H$740,6,0)),"",(VLOOKUP(K57,'KAYIT LİSTESİ'!$B$4:$H$740,6,0)))</f>
        <v>İSTANBUL-ENKA SPOR</v>
      </c>
      <c r="P57" s="213"/>
    </row>
    <row r="58" spans="8:16" ht="28.5" customHeight="1">
      <c r="H58" s="328"/>
      <c r="J58" s="100">
        <v>8</v>
      </c>
      <c r="K58" s="101" t="s">
        <v>212</v>
      </c>
      <c r="L58" s="259">
        <f>IF(ISERROR(VLOOKUP(K58,'KAYIT LİSTESİ'!$B$4:$H$740,2,0)),"",(VLOOKUP(K58,'KAYIT LİSTESİ'!$B$4:$H$740,2,0)))</f>
        <v>436</v>
      </c>
      <c r="M58" s="102">
        <f>IF(ISERROR(VLOOKUP(K58,'KAYIT LİSTESİ'!$B$4:$H$740,4,0)),"",(VLOOKUP(K58,'KAYIT LİSTESİ'!$B$4:$H$740,4,0)))</f>
        <v>34378</v>
      </c>
      <c r="N58" s="183" t="str">
        <f>IF(ISERROR(VLOOKUP(K58,'KAYIT LİSTESİ'!$B$4:$H$740,5,0)),"",(VLOOKUP(K58,'KAYIT LİSTESİ'!$B$4:$H$740,5,0)))</f>
        <v>ÖZKAN BALTACI</v>
      </c>
      <c r="O58" s="183" t="str">
        <f>IF(ISERROR(VLOOKUP(K58,'KAYIT LİSTESİ'!$B$4:$H$740,6,0)),"",(VLOOKUP(K58,'KAYIT LİSTESİ'!$B$4:$H$740,6,0)))</f>
        <v>İSTANBUL-FENERBAHÇE</v>
      </c>
      <c r="P58" s="213"/>
    </row>
    <row r="59" ht="36.75" customHeight="1"/>
    <row r="60" ht="36.75" customHeight="1"/>
    <row r="61" ht="36.75" customHeight="1"/>
    <row r="62" ht="36.75" customHeight="1"/>
    <row r="63" ht="36.75" customHeight="1"/>
    <row r="64" ht="36.75" customHeight="1"/>
    <row r="65" ht="36.75" customHeight="1"/>
    <row r="66" ht="36.75" customHeight="1"/>
    <row r="67" ht="36.75" customHeight="1"/>
    <row r="68" ht="36.75" customHeight="1"/>
    <row r="69" ht="36.75" customHeight="1"/>
    <row r="70" ht="36.75" customHeight="1"/>
    <row r="71" ht="36.75" customHeight="1"/>
    <row r="72" ht="36.75" customHeight="1"/>
    <row r="73" ht="36.75" customHeight="1"/>
    <row r="74" ht="36.75" customHeight="1"/>
    <row r="75" ht="36.75" customHeight="1"/>
    <row r="76" ht="36.75" customHeight="1"/>
    <row r="77" ht="36.75" customHeight="1"/>
    <row r="78" ht="36.75" customHeight="1"/>
  </sheetData>
  <sheetProtection/>
  <mergeCells count="31">
    <mergeCell ref="J37:P37"/>
    <mergeCell ref="A1:P1"/>
    <mergeCell ref="A2:P2"/>
    <mergeCell ref="A3:P3"/>
    <mergeCell ref="J15:P15"/>
    <mergeCell ref="M16:M17"/>
    <mergeCell ref="J49:J50"/>
    <mergeCell ref="L49:L50"/>
    <mergeCell ref="M49:M50"/>
    <mergeCell ref="N49:N50"/>
    <mergeCell ref="A5:G5"/>
    <mergeCell ref="A15:G15"/>
    <mergeCell ref="O49:O50"/>
    <mergeCell ref="P49:P50"/>
    <mergeCell ref="J16:J17"/>
    <mergeCell ref="K16:K17"/>
    <mergeCell ref="P16:P17"/>
    <mergeCell ref="A16:G16"/>
    <mergeCell ref="A26:G26"/>
    <mergeCell ref="K49:K50"/>
    <mergeCell ref="J26:P26"/>
    <mergeCell ref="A48:G48"/>
    <mergeCell ref="L16:L17"/>
    <mergeCell ref="O16:O17"/>
    <mergeCell ref="J48:P48"/>
    <mergeCell ref="J4:P4"/>
    <mergeCell ref="J5:P5"/>
    <mergeCell ref="A4:G4"/>
    <mergeCell ref="I5:I6"/>
    <mergeCell ref="N16:N17"/>
    <mergeCell ref="A37:G37"/>
  </mergeCells>
  <printOptions horizontalCentered="1"/>
  <pageMargins left="0.3937007874015748" right="0.3937007874015748" top="0.3937007874015748" bottom="0.3937007874015748" header="0.31496062992125984" footer="0.31496062992125984"/>
  <pageSetup fitToHeight="0"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U90"/>
  <sheetViews>
    <sheetView view="pageBreakPreview" zoomScale="80" zoomScaleSheetLayoutView="80" zoomScalePageLayoutView="0" workbookViewId="0" topLeftCell="A7">
      <selection activeCell="N8" sqref="N8:N15"/>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30.8515625" style="53" customWidth="1"/>
    <col min="6" max="6" width="9.28125" style="20" customWidth="1"/>
    <col min="7" max="7" width="7.57421875" style="28" customWidth="1"/>
    <col min="8" max="8" width="2.140625" style="20" customWidth="1"/>
    <col min="9" max="9" width="4.421875" style="27" customWidth="1"/>
    <col min="10" max="10" width="9.28125" style="27" hidden="1" customWidth="1"/>
    <col min="11" max="11" width="6.57421875" style="27" customWidth="1"/>
    <col min="12" max="12" width="12.7109375" style="29" customWidth="1"/>
    <col min="13" max="13" width="14.7109375" style="57" bestFit="1" customWidth="1"/>
    <col min="14" max="14" width="30.57421875" style="57" customWidth="1"/>
    <col min="15" max="15" width="9.57421875" style="20" customWidth="1"/>
    <col min="16" max="16" width="7.7109375" style="20" customWidth="1"/>
    <col min="17" max="17" width="5.7109375" style="20" customWidth="1"/>
    <col min="18" max="19" width="9.140625" style="20" customWidth="1"/>
    <col min="20" max="20" width="9.140625" style="246" hidden="1" customWidth="1"/>
    <col min="21" max="21" width="9.140625" style="247" hidden="1" customWidth="1"/>
    <col min="22" max="16384" width="9.140625" style="20" customWidth="1"/>
  </cols>
  <sheetData>
    <row r="1" spans="1:21" s="9" customFormat="1" ht="53.25" customHeight="1">
      <c r="A1" s="432" t="str">
        <f>('YARIŞMA BİLGİLERİ'!A2)</f>
        <v>Türkiye Atletizm Federasyonu
Ankara Atletizm İl Temsilciliği</v>
      </c>
      <c r="B1" s="432"/>
      <c r="C1" s="432"/>
      <c r="D1" s="432"/>
      <c r="E1" s="432"/>
      <c r="F1" s="432"/>
      <c r="G1" s="432"/>
      <c r="H1" s="432"/>
      <c r="I1" s="432"/>
      <c r="J1" s="432"/>
      <c r="K1" s="432"/>
      <c r="L1" s="432"/>
      <c r="M1" s="432"/>
      <c r="N1" s="432"/>
      <c r="O1" s="432"/>
      <c r="P1" s="432"/>
      <c r="T1" s="245">
        <v>1370</v>
      </c>
      <c r="U1" s="244">
        <v>100</v>
      </c>
    </row>
    <row r="2" spans="1:21" s="9" customFormat="1" ht="24.75" customHeight="1">
      <c r="A2" s="445" t="str">
        <f>'YARIŞMA BİLGİLERİ'!F19</f>
        <v>Süper Lig 1.Kademe Yarışmaları</v>
      </c>
      <c r="B2" s="445"/>
      <c r="C2" s="445"/>
      <c r="D2" s="445"/>
      <c r="E2" s="445"/>
      <c r="F2" s="445"/>
      <c r="G2" s="445"/>
      <c r="H2" s="445"/>
      <c r="I2" s="445"/>
      <c r="J2" s="445"/>
      <c r="K2" s="445"/>
      <c r="L2" s="445"/>
      <c r="M2" s="445"/>
      <c r="N2" s="445"/>
      <c r="O2" s="445"/>
      <c r="P2" s="445"/>
      <c r="T2" s="245">
        <v>1374</v>
      </c>
      <c r="U2" s="244">
        <v>99</v>
      </c>
    </row>
    <row r="3" spans="1:21" s="11" customFormat="1" ht="21.75" customHeight="1">
      <c r="A3" s="446" t="s">
        <v>57</v>
      </c>
      <c r="B3" s="446"/>
      <c r="C3" s="446"/>
      <c r="D3" s="447" t="str">
        <f>'YARIŞMA PROGRAMI'!C10</f>
        <v>110 Metre Engelli</v>
      </c>
      <c r="E3" s="447"/>
      <c r="F3" s="448"/>
      <c r="G3" s="448"/>
      <c r="H3" s="10"/>
      <c r="I3" s="435"/>
      <c r="J3" s="435"/>
      <c r="K3" s="435"/>
      <c r="L3" s="435"/>
      <c r="M3" s="241" t="s">
        <v>202</v>
      </c>
      <c r="N3" s="451" t="str">
        <f>'YARIŞMA PROGRAMI'!E10</f>
        <v>Çağlar KAHRAMANOĞLU  14.03</v>
      </c>
      <c r="O3" s="451"/>
      <c r="P3" s="451"/>
      <c r="T3" s="245">
        <v>1378</v>
      </c>
      <c r="U3" s="244">
        <v>98</v>
      </c>
    </row>
    <row r="4" spans="1:21" s="11" customFormat="1" ht="17.25" customHeight="1">
      <c r="A4" s="449" t="s">
        <v>47</v>
      </c>
      <c r="B4" s="449"/>
      <c r="C4" s="449"/>
      <c r="D4" s="450" t="str">
        <f>'YARIŞMA BİLGİLERİ'!F21</f>
        <v>Süper Lig Erkekler</v>
      </c>
      <c r="E4" s="450"/>
      <c r="F4" s="33"/>
      <c r="G4" s="33"/>
      <c r="H4" s="33"/>
      <c r="I4" s="33"/>
      <c r="J4" s="33"/>
      <c r="K4" s="33"/>
      <c r="L4" s="34"/>
      <c r="M4" s="86" t="s">
        <v>55</v>
      </c>
      <c r="N4" s="436" t="str">
        <f>'YARIŞMA PROGRAMI'!B10</f>
        <v>24 Ağustos 2013 - 15.20</v>
      </c>
      <c r="O4" s="436"/>
      <c r="P4" s="436"/>
      <c r="T4" s="245">
        <v>1382</v>
      </c>
      <c r="U4" s="244">
        <v>97</v>
      </c>
    </row>
    <row r="5" spans="1:21" s="9" customFormat="1" ht="19.5" customHeight="1">
      <c r="A5" s="12"/>
      <c r="B5" s="12"/>
      <c r="C5" s="13"/>
      <c r="D5" s="14"/>
      <c r="E5" s="15"/>
      <c r="F5" s="15"/>
      <c r="G5" s="15"/>
      <c r="H5" s="15"/>
      <c r="I5" s="12"/>
      <c r="J5" s="12"/>
      <c r="K5" s="12"/>
      <c r="L5" s="16"/>
      <c r="M5" s="17"/>
      <c r="N5" s="437">
        <f ca="1">NOW()</f>
        <v>41510.89677986111</v>
      </c>
      <c r="O5" s="437"/>
      <c r="P5" s="437"/>
      <c r="T5" s="245">
        <v>1386</v>
      </c>
      <c r="U5" s="244">
        <v>96</v>
      </c>
    </row>
    <row r="6" spans="1:21" s="18" customFormat="1" ht="24.75" customHeight="1">
      <c r="A6" s="442" t="s">
        <v>12</v>
      </c>
      <c r="B6" s="443" t="s">
        <v>42</v>
      </c>
      <c r="C6" s="441" t="s">
        <v>54</v>
      </c>
      <c r="D6" s="440" t="s">
        <v>14</v>
      </c>
      <c r="E6" s="440" t="s">
        <v>279</v>
      </c>
      <c r="F6" s="440" t="s">
        <v>15</v>
      </c>
      <c r="G6" s="438" t="s">
        <v>139</v>
      </c>
      <c r="I6" s="268" t="s">
        <v>16</v>
      </c>
      <c r="J6" s="269"/>
      <c r="K6" s="269"/>
      <c r="L6" s="269"/>
      <c r="M6" s="272" t="s">
        <v>193</v>
      </c>
      <c r="N6" s="273" t="s">
        <v>604</v>
      </c>
      <c r="O6" s="269"/>
      <c r="P6" s="270"/>
      <c r="T6" s="246">
        <v>1390</v>
      </c>
      <c r="U6" s="247">
        <v>95</v>
      </c>
    </row>
    <row r="7" spans="1:21" ht="26.25" customHeight="1">
      <c r="A7" s="442"/>
      <c r="B7" s="444"/>
      <c r="C7" s="441"/>
      <c r="D7" s="440"/>
      <c r="E7" s="440"/>
      <c r="F7" s="440"/>
      <c r="G7" s="439"/>
      <c r="H7" s="19"/>
      <c r="I7" s="50" t="s">
        <v>12</v>
      </c>
      <c r="J7" s="47" t="s">
        <v>43</v>
      </c>
      <c r="K7" s="47" t="s">
        <v>42</v>
      </c>
      <c r="L7" s="48" t="s">
        <v>13</v>
      </c>
      <c r="M7" s="49" t="s">
        <v>14</v>
      </c>
      <c r="N7" s="49" t="s">
        <v>279</v>
      </c>
      <c r="O7" s="47" t="s">
        <v>15</v>
      </c>
      <c r="P7" s="47" t="s">
        <v>27</v>
      </c>
      <c r="T7" s="246">
        <v>1394</v>
      </c>
      <c r="U7" s="247">
        <v>94</v>
      </c>
    </row>
    <row r="8" spans="1:21" s="18" customFormat="1" ht="42.75" customHeight="1">
      <c r="A8" s="22">
        <v>1</v>
      </c>
      <c r="B8" s="282">
        <v>493</v>
      </c>
      <c r="C8" s="25">
        <v>32224</v>
      </c>
      <c r="D8" s="275" t="s">
        <v>417</v>
      </c>
      <c r="E8" s="276" t="s">
        <v>416</v>
      </c>
      <c r="F8" s="26">
        <v>1461</v>
      </c>
      <c r="G8" s="280">
        <v>8</v>
      </c>
      <c r="H8" s="21"/>
      <c r="I8" s="22">
        <v>1</v>
      </c>
      <c r="J8" s="23" t="s">
        <v>446</v>
      </c>
      <c r="K8" s="280">
        <f>IF(ISERROR(VLOOKUP(J8,'KAYIT LİSTESİ'!$B$4:$H$740,2,0)),"",(VLOOKUP(J8,'KAYIT LİSTESİ'!$B$4:$H$740,2,0)))</f>
        <v>451</v>
      </c>
      <c r="L8" s="25">
        <f>IF(ISERROR(VLOOKUP(J8,'KAYIT LİSTESİ'!$B$4:$H$740,4,0)),"",(VLOOKUP(J8,'KAYIT LİSTESİ'!$B$4:$H$740,4,0)))</f>
        <v>31880</v>
      </c>
      <c r="M8" s="51" t="str">
        <f>IF(ISERROR(VLOOKUP(J8,'KAYIT LİSTESİ'!$B$4:$H$740,5,0)),"",(VLOOKUP(J8,'KAYIT LİSTESİ'!$B$4:$H$740,5,0)))</f>
        <v>SERDAR ELMAS</v>
      </c>
      <c r="N8" s="51" t="str">
        <f>IF(ISERROR(VLOOKUP(J8,'KAYIT LİSTESİ'!$B$4:$H$740,6,0)),"",(VLOOKUP(J8,'KAYIT LİSTESİ'!$B$4:$H$740,6,0)))</f>
        <v>ANKARA-KARAGÜCÜ</v>
      </c>
      <c r="O8" s="26"/>
      <c r="P8" s="24"/>
      <c r="T8" s="246">
        <v>1398</v>
      </c>
      <c r="U8" s="247">
        <v>93</v>
      </c>
    </row>
    <row r="9" spans="1:21" s="18" customFormat="1" ht="42.75" customHeight="1">
      <c r="A9" s="22">
        <v>2</v>
      </c>
      <c r="B9" s="282">
        <v>435</v>
      </c>
      <c r="C9" s="25">
        <v>32046</v>
      </c>
      <c r="D9" s="275" t="s">
        <v>370</v>
      </c>
      <c r="E9" s="276" t="s">
        <v>371</v>
      </c>
      <c r="F9" s="26">
        <v>1462</v>
      </c>
      <c r="G9" s="280">
        <v>7</v>
      </c>
      <c r="H9" s="21"/>
      <c r="I9" s="22">
        <v>2</v>
      </c>
      <c r="J9" s="23" t="s">
        <v>447</v>
      </c>
      <c r="K9" s="280">
        <f>IF(ISERROR(VLOOKUP(J9,'KAYIT LİSTESİ'!$B$4:$H$740,2,0)),"",(VLOOKUP(J9,'KAYIT LİSTESİ'!$B$4:$H$740,2,0)))</f>
        <v>388</v>
      </c>
      <c r="L9" s="25">
        <f>IF(ISERROR(VLOOKUP(J9,'KAYIT LİSTESİ'!$B$4:$H$740,4,0)),"",(VLOOKUP(J9,'KAYIT LİSTESİ'!$B$4:$H$740,4,0)))</f>
        <v>33970</v>
      </c>
      <c r="M9" s="51" t="str">
        <f>IF(ISERROR(VLOOKUP(J9,'KAYIT LİSTESİ'!$B$4:$H$740,5,0)),"",(VLOOKUP(J9,'KAYIT LİSTESİ'!$B$4:$H$740,5,0)))</f>
        <v>CAN YILDIRIM</v>
      </c>
      <c r="N9" s="51" t="str">
        <f>IF(ISERROR(VLOOKUP(J9,'KAYIT LİSTESİ'!$B$4:$H$740,6,0)),"",(VLOOKUP(J9,'KAYIT LİSTESİ'!$B$4:$H$740,6,0)))</f>
        <v>ANKARA-EGO SPOR</v>
      </c>
      <c r="O9" s="26"/>
      <c r="P9" s="24"/>
      <c r="T9" s="246">
        <v>1402</v>
      </c>
      <c r="U9" s="247">
        <v>92</v>
      </c>
    </row>
    <row r="10" spans="1:21" s="18" customFormat="1" ht="42.75" customHeight="1">
      <c r="A10" s="22">
        <v>3</v>
      </c>
      <c r="B10" s="282">
        <v>385</v>
      </c>
      <c r="C10" s="25">
        <v>33920</v>
      </c>
      <c r="D10" s="275" t="s">
        <v>306</v>
      </c>
      <c r="E10" s="276" t="s">
        <v>307</v>
      </c>
      <c r="F10" s="26">
        <v>1503</v>
      </c>
      <c r="G10" s="280">
        <v>6</v>
      </c>
      <c r="H10" s="21"/>
      <c r="I10" s="22">
        <v>3</v>
      </c>
      <c r="J10" s="23" t="s">
        <v>448</v>
      </c>
      <c r="K10" s="280">
        <f>IF(ISERROR(VLOOKUP(J10,'KAYIT LİSTESİ'!$B$4:$H$740,2,0)),"",(VLOOKUP(J10,'KAYIT LİSTESİ'!$B$4:$H$740,2,0)))</f>
        <v>493</v>
      </c>
      <c r="L10" s="25">
        <f>IF(ISERROR(VLOOKUP(J10,'KAYIT LİSTESİ'!$B$4:$H$740,4,0)),"",(VLOOKUP(J10,'KAYIT LİSTESİ'!$B$4:$H$740,4,0)))</f>
        <v>32224</v>
      </c>
      <c r="M10" s="51" t="str">
        <f>IF(ISERROR(VLOOKUP(J10,'KAYIT LİSTESİ'!$B$4:$H$740,5,0)),"",(VLOOKUP(J10,'KAYIT LİSTESİ'!$B$4:$H$740,5,0)))</f>
        <v>MUSTAFA GÜNEŞ</v>
      </c>
      <c r="N10" s="51" t="str">
        <f>IF(ISERROR(VLOOKUP(J10,'KAYIT LİSTESİ'!$B$4:$H$740,6,0)),"",(VLOOKUP(J10,'KAYIT LİSTESİ'!$B$4:$H$740,6,0)))</f>
        <v>İSTANBUL-GALATASARAY</v>
      </c>
      <c r="O10" s="26"/>
      <c r="P10" s="24"/>
      <c r="T10" s="246">
        <v>1406</v>
      </c>
      <c r="U10" s="247">
        <v>91</v>
      </c>
    </row>
    <row r="11" spans="1:21" s="18" customFormat="1" ht="42.75" customHeight="1">
      <c r="A11" s="22">
        <v>4</v>
      </c>
      <c r="B11" s="282">
        <v>388</v>
      </c>
      <c r="C11" s="25">
        <v>33970</v>
      </c>
      <c r="D11" s="275" t="s">
        <v>338</v>
      </c>
      <c r="E11" s="276" t="s">
        <v>339</v>
      </c>
      <c r="F11" s="26">
        <v>1541</v>
      </c>
      <c r="G11" s="280">
        <v>5</v>
      </c>
      <c r="H11" s="21"/>
      <c r="I11" s="22">
        <v>4</v>
      </c>
      <c r="J11" s="23" t="s">
        <v>449</v>
      </c>
      <c r="K11" s="280">
        <f>IF(ISERROR(VLOOKUP(J11,'KAYIT LİSTESİ'!$B$4:$H$740,2,0)),"",(VLOOKUP(J11,'KAYIT LİSTESİ'!$B$4:$H$740,2,0)))</f>
        <v>435</v>
      </c>
      <c r="L11" s="25">
        <f>IF(ISERROR(VLOOKUP(J11,'KAYIT LİSTESİ'!$B$4:$H$740,4,0)),"",(VLOOKUP(J11,'KAYIT LİSTESİ'!$B$4:$H$740,4,0)))</f>
        <v>32046</v>
      </c>
      <c r="M11" s="51" t="str">
        <f>IF(ISERROR(VLOOKUP(J11,'KAYIT LİSTESİ'!$B$4:$H$740,5,0)),"",(VLOOKUP(J11,'KAYIT LİSTESİ'!$B$4:$H$740,5,0)))</f>
        <v>OKTAY GÜNEŞ</v>
      </c>
      <c r="N11" s="51" t="str">
        <f>IF(ISERROR(VLOOKUP(J11,'KAYIT LİSTESİ'!$B$4:$H$740,6,0)),"",(VLOOKUP(J11,'KAYIT LİSTESİ'!$B$4:$H$740,6,0)))</f>
        <v>İSTANBUL-FENERBAHÇE</v>
      </c>
      <c r="O11" s="26"/>
      <c r="P11" s="24"/>
      <c r="T11" s="246">
        <v>1410</v>
      </c>
      <c r="U11" s="247">
        <v>90</v>
      </c>
    </row>
    <row r="12" spans="1:21" s="18" customFormat="1" ht="42.75" customHeight="1">
      <c r="A12" s="22">
        <v>5</v>
      </c>
      <c r="B12" s="282">
        <v>475</v>
      </c>
      <c r="C12" s="25">
        <v>33164</v>
      </c>
      <c r="D12" s="275" t="s">
        <v>432</v>
      </c>
      <c r="E12" s="276" t="s">
        <v>433</v>
      </c>
      <c r="F12" s="26">
        <v>1546</v>
      </c>
      <c r="G12" s="280">
        <v>4</v>
      </c>
      <c r="H12" s="21"/>
      <c r="I12" s="22">
        <v>5</v>
      </c>
      <c r="J12" s="23" t="s">
        <v>450</v>
      </c>
      <c r="K12" s="280">
        <f>IF(ISERROR(VLOOKUP(J12,'KAYIT LİSTESİ'!$B$4:$H$740,2,0)),"",(VLOOKUP(J12,'KAYIT LİSTESİ'!$B$4:$H$740,2,0)))</f>
        <v>416</v>
      </c>
      <c r="L12" s="25">
        <f>IF(ISERROR(VLOOKUP(J12,'KAYIT LİSTESİ'!$B$4:$H$740,4,0)),"",(VLOOKUP(J12,'KAYIT LİSTESİ'!$B$4:$H$740,4,0)))</f>
        <v>31462</v>
      </c>
      <c r="M12" s="51" t="str">
        <f>IF(ISERROR(VLOOKUP(J12,'KAYIT LİSTESİ'!$B$4:$H$740,5,0)),"",(VLOOKUP(J12,'KAYIT LİSTESİ'!$B$4:$H$740,5,0)))</f>
        <v>TUNCAY ÖRS</v>
      </c>
      <c r="N12" s="51" t="str">
        <f>IF(ISERROR(VLOOKUP(J12,'KAYIT LİSTESİ'!$B$4:$H$740,6,0)),"",(VLOOKUP(J12,'KAYIT LİSTESİ'!$B$4:$H$740,6,0)))</f>
        <v>İSTANBUL-ENKA SPOR</v>
      </c>
      <c r="O12" s="26"/>
      <c r="P12" s="24"/>
      <c r="T12" s="246">
        <v>1414</v>
      </c>
      <c r="U12" s="247">
        <v>89</v>
      </c>
    </row>
    <row r="13" spans="1:21" s="18" customFormat="1" ht="42.75" customHeight="1">
      <c r="A13" s="22">
        <v>6</v>
      </c>
      <c r="B13" s="282">
        <v>416</v>
      </c>
      <c r="C13" s="25">
        <v>31462</v>
      </c>
      <c r="D13" s="275" t="s">
        <v>355</v>
      </c>
      <c r="E13" s="276" t="s">
        <v>356</v>
      </c>
      <c r="F13" s="26">
        <v>1550</v>
      </c>
      <c r="G13" s="280">
        <v>3</v>
      </c>
      <c r="H13" s="21"/>
      <c r="I13" s="22">
        <v>6</v>
      </c>
      <c r="J13" s="23" t="s">
        <v>451</v>
      </c>
      <c r="K13" s="280">
        <f>IF(ISERROR(VLOOKUP(J13,'KAYIT LİSTESİ'!$B$4:$H$740,2,0)),"",(VLOOKUP(J13,'KAYIT LİSTESİ'!$B$4:$H$740,2,0)))</f>
        <v>468</v>
      </c>
      <c r="L13" s="25">
        <f>IF(ISERROR(VLOOKUP(J13,'KAYIT LİSTESİ'!$B$4:$H$740,4,0)),"",(VLOOKUP(J13,'KAYIT LİSTESİ'!$B$4:$H$740,4,0)))</f>
        <v>33619</v>
      </c>
      <c r="M13" s="51" t="str">
        <f>IF(ISERROR(VLOOKUP(J13,'KAYIT LİSTESİ'!$B$4:$H$740,5,0)),"",(VLOOKUP(J13,'KAYIT LİSTESİ'!$B$4:$H$740,5,0)))</f>
        <v>ŞAFAK TEMUR</v>
      </c>
      <c r="N13" s="51" t="str">
        <f>IF(ISERROR(VLOOKUP(J13,'KAYIT LİSTESİ'!$B$4:$H$740,6,0)),"",(VLOOKUP(J13,'KAYIT LİSTESİ'!$B$4:$H$740,6,0)))</f>
        <v>İZMİR-B.Ş.BLD. SPOR</v>
      </c>
      <c r="O13" s="26"/>
      <c r="P13" s="24"/>
      <c r="T13" s="246">
        <v>1418</v>
      </c>
      <c r="U13" s="247">
        <v>88</v>
      </c>
    </row>
    <row r="14" spans="1:21" s="18" customFormat="1" ht="42.75" customHeight="1">
      <c r="A14" s="22">
        <v>7</v>
      </c>
      <c r="B14" s="282">
        <v>468</v>
      </c>
      <c r="C14" s="25">
        <v>33619</v>
      </c>
      <c r="D14" s="275" t="s">
        <v>401</v>
      </c>
      <c r="E14" s="276" t="s">
        <v>402</v>
      </c>
      <c r="F14" s="26">
        <v>1800</v>
      </c>
      <c r="G14" s="280">
        <v>2</v>
      </c>
      <c r="H14" s="21"/>
      <c r="I14" s="22">
        <v>7</v>
      </c>
      <c r="J14" s="23" t="s">
        <v>452</v>
      </c>
      <c r="K14" s="280">
        <f>IF(ISERROR(VLOOKUP(J14,'KAYIT LİSTESİ'!$B$4:$H$740,2,0)),"",(VLOOKUP(J14,'KAYIT LİSTESİ'!$B$4:$H$740,2,0)))</f>
        <v>385</v>
      </c>
      <c r="L14" s="25">
        <f>IF(ISERROR(VLOOKUP(J14,'KAYIT LİSTESİ'!$B$4:$H$740,4,0)),"",(VLOOKUP(J14,'KAYIT LİSTESİ'!$B$4:$H$740,4,0)))</f>
        <v>33920</v>
      </c>
      <c r="M14" s="51" t="str">
        <f>IF(ISERROR(VLOOKUP(J14,'KAYIT LİSTESİ'!$B$4:$H$740,5,0)),"",(VLOOKUP(J14,'KAYIT LİSTESİ'!$B$4:$H$740,5,0)))</f>
        <v>YUSUF PEHLEVAN</v>
      </c>
      <c r="N14" s="51" t="str">
        <f>IF(ISERROR(VLOOKUP(J14,'KAYIT LİSTESİ'!$B$4:$H$740,6,0)),"",(VLOOKUP(J14,'KAYIT LİSTESİ'!$B$4:$H$740,6,0)))</f>
        <v>KOCAELİ-B.Ş.BLD.KAĞIT SP.</v>
      </c>
      <c r="O14" s="26"/>
      <c r="P14" s="24"/>
      <c r="T14" s="246">
        <v>1422</v>
      </c>
      <c r="U14" s="247">
        <v>87</v>
      </c>
    </row>
    <row r="15" spans="1:21" s="18" customFormat="1" ht="42.75" customHeight="1">
      <c r="A15" s="22">
        <v>8</v>
      </c>
      <c r="B15" s="282">
        <v>451</v>
      </c>
      <c r="C15" s="25">
        <v>31880</v>
      </c>
      <c r="D15" s="275" t="s">
        <v>386</v>
      </c>
      <c r="E15" s="276" t="s">
        <v>387</v>
      </c>
      <c r="F15" s="26">
        <v>2186</v>
      </c>
      <c r="G15" s="280">
        <v>1</v>
      </c>
      <c r="H15" s="21"/>
      <c r="I15" s="22">
        <v>8</v>
      </c>
      <c r="J15" s="23" t="s">
        <v>453</v>
      </c>
      <c r="K15" s="280">
        <f>IF(ISERROR(VLOOKUP(J15,'KAYIT LİSTESİ'!$B$4:$H$740,2,0)),"",(VLOOKUP(J15,'KAYIT LİSTESİ'!$B$4:$H$740,2,0)))</f>
        <v>475</v>
      </c>
      <c r="L15" s="25">
        <f>IF(ISERROR(VLOOKUP(J15,'KAYIT LİSTESİ'!$B$4:$H$740,4,0)),"",(VLOOKUP(J15,'KAYIT LİSTESİ'!$B$4:$H$740,4,0)))</f>
        <v>33164</v>
      </c>
      <c r="M15" s="51" t="str">
        <f>IF(ISERROR(VLOOKUP(J15,'KAYIT LİSTESİ'!$B$4:$H$740,5,0)),"",(VLOOKUP(J15,'KAYIT LİSTESİ'!$B$4:$H$740,5,0)))</f>
        <v>MİKAİL YALÇIN</v>
      </c>
      <c r="N15" s="51" t="str">
        <f>IF(ISERROR(VLOOKUP(J15,'KAYIT LİSTESİ'!$B$4:$H$740,6,0)),"",(VLOOKUP(J15,'KAYIT LİSTESİ'!$B$4:$H$740,6,0)))</f>
        <v>TRABZON-KARAYOLLARI SPOR</v>
      </c>
      <c r="O15" s="26"/>
      <c r="P15" s="24"/>
      <c r="T15" s="246">
        <v>1426</v>
      </c>
      <c r="U15" s="247">
        <v>86</v>
      </c>
    </row>
    <row r="16" spans="1:21" s="18" customFormat="1" ht="42.75" customHeight="1">
      <c r="A16" s="22"/>
      <c r="B16" s="282"/>
      <c r="C16" s="25"/>
      <c r="D16" s="275"/>
      <c r="E16" s="276"/>
      <c r="F16" s="26"/>
      <c r="G16" s="280"/>
      <c r="H16" s="21"/>
      <c r="I16" s="268" t="s">
        <v>17</v>
      </c>
      <c r="J16" s="269"/>
      <c r="K16" s="269"/>
      <c r="L16" s="269"/>
      <c r="M16" s="272" t="s">
        <v>193</v>
      </c>
      <c r="N16" s="273"/>
      <c r="O16" s="269"/>
      <c r="P16" s="270"/>
      <c r="T16" s="246">
        <v>1430</v>
      </c>
      <c r="U16" s="247">
        <v>85</v>
      </c>
    </row>
    <row r="17" spans="1:21" s="18" customFormat="1" ht="42.75" customHeight="1">
      <c r="A17" s="22"/>
      <c r="B17" s="282"/>
      <c r="C17" s="25"/>
      <c r="D17" s="275"/>
      <c r="E17" s="276"/>
      <c r="F17" s="26"/>
      <c r="G17" s="280"/>
      <c r="H17" s="21"/>
      <c r="I17" s="50" t="s">
        <v>12</v>
      </c>
      <c r="J17" s="47" t="s">
        <v>43</v>
      </c>
      <c r="K17" s="47" t="s">
        <v>42</v>
      </c>
      <c r="L17" s="48" t="s">
        <v>13</v>
      </c>
      <c r="M17" s="49" t="s">
        <v>14</v>
      </c>
      <c r="N17" s="49" t="s">
        <v>279</v>
      </c>
      <c r="O17" s="47" t="s">
        <v>15</v>
      </c>
      <c r="P17" s="47" t="s">
        <v>27</v>
      </c>
      <c r="T17" s="246">
        <v>1435</v>
      </c>
      <c r="U17" s="247">
        <v>84</v>
      </c>
    </row>
    <row r="18" spans="1:21" s="18" customFormat="1" ht="42.75" customHeight="1">
      <c r="A18" s="22"/>
      <c r="B18" s="282"/>
      <c r="C18" s="25"/>
      <c r="D18" s="275"/>
      <c r="E18" s="276"/>
      <c r="F18" s="26"/>
      <c r="G18" s="280"/>
      <c r="H18" s="21"/>
      <c r="I18" s="22">
        <v>1</v>
      </c>
      <c r="J18" s="23" t="s">
        <v>454</v>
      </c>
      <c r="K18" s="280">
        <f>IF(ISERROR(VLOOKUP(J18,'KAYIT LİSTESİ'!$B$4:$H$740,2,0)),"",(VLOOKUP(J18,'KAYIT LİSTESİ'!$B$4:$H$740,2,0)))</f>
      </c>
      <c r="L18" s="25">
        <f>IF(ISERROR(VLOOKUP(J18,'KAYIT LİSTESİ'!$B$4:$H$740,4,0)),"",(VLOOKUP(J18,'KAYIT LİSTESİ'!$B$4:$H$740,4,0)))</f>
      </c>
      <c r="M18" s="51">
        <f>IF(ISERROR(VLOOKUP(J18,'KAYIT LİSTESİ'!$B$4:$H$740,5,0)),"",(VLOOKUP(J18,'KAYIT LİSTESİ'!$B$4:$H$740,5,0)))</f>
      </c>
      <c r="N18" s="51">
        <f>IF(ISERROR(VLOOKUP(J18,'KAYIT LİSTESİ'!$B$4:$H$740,6,0)),"",(VLOOKUP(J18,'KAYIT LİSTESİ'!$B$4:$H$740,6,0)))</f>
      </c>
      <c r="O18" s="26"/>
      <c r="P18" s="24"/>
      <c r="T18" s="246">
        <v>1440</v>
      </c>
      <c r="U18" s="247">
        <v>83</v>
      </c>
    </row>
    <row r="19" spans="1:21" s="18" customFormat="1" ht="42.75" customHeight="1">
      <c r="A19" s="22"/>
      <c r="B19" s="282"/>
      <c r="C19" s="25"/>
      <c r="D19" s="275"/>
      <c r="E19" s="276"/>
      <c r="F19" s="26"/>
      <c r="G19" s="280"/>
      <c r="H19" s="21"/>
      <c r="I19" s="22">
        <v>2</v>
      </c>
      <c r="J19" s="23" t="s">
        <v>455</v>
      </c>
      <c r="K19" s="280">
        <f>IF(ISERROR(VLOOKUP(J19,'KAYIT LİSTESİ'!$B$4:$H$740,2,0)),"",(VLOOKUP(J19,'KAYIT LİSTESİ'!$B$4:$H$740,2,0)))</f>
      </c>
      <c r="L19" s="25">
        <f>IF(ISERROR(VLOOKUP(J19,'KAYIT LİSTESİ'!$B$4:$H$740,4,0)),"",(VLOOKUP(J19,'KAYIT LİSTESİ'!$B$4:$H$740,4,0)))</f>
      </c>
      <c r="M19" s="51">
        <f>IF(ISERROR(VLOOKUP(J19,'KAYIT LİSTESİ'!$B$4:$H$740,5,0)),"",(VLOOKUP(J19,'KAYIT LİSTESİ'!$B$4:$H$740,5,0)))</f>
      </c>
      <c r="N19" s="51">
        <f>IF(ISERROR(VLOOKUP(J19,'KAYIT LİSTESİ'!$B$4:$H$740,6,0)),"",(VLOOKUP(J19,'KAYIT LİSTESİ'!$B$4:$H$740,6,0)))</f>
      </c>
      <c r="O19" s="26"/>
      <c r="P19" s="24"/>
      <c r="T19" s="246">
        <v>1445</v>
      </c>
      <c r="U19" s="247">
        <v>82</v>
      </c>
    </row>
    <row r="20" spans="1:21" s="18" customFormat="1" ht="42.75" customHeight="1">
      <c r="A20" s="22"/>
      <c r="B20" s="282"/>
      <c r="C20" s="25"/>
      <c r="D20" s="275"/>
      <c r="E20" s="276"/>
      <c r="F20" s="26"/>
      <c r="G20" s="280"/>
      <c r="H20" s="21"/>
      <c r="I20" s="22">
        <v>3</v>
      </c>
      <c r="J20" s="23" t="s">
        <v>456</v>
      </c>
      <c r="K20" s="280">
        <f>IF(ISERROR(VLOOKUP(J20,'KAYIT LİSTESİ'!$B$4:$H$740,2,0)),"",(VLOOKUP(J20,'KAYIT LİSTESİ'!$B$4:$H$740,2,0)))</f>
      </c>
      <c r="L20" s="25">
        <f>IF(ISERROR(VLOOKUP(J20,'KAYIT LİSTESİ'!$B$4:$H$740,4,0)),"",(VLOOKUP(J20,'KAYIT LİSTESİ'!$B$4:$H$740,4,0)))</f>
      </c>
      <c r="M20" s="51">
        <f>IF(ISERROR(VLOOKUP(J20,'KAYIT LİSTESİ'!$B$4:$H$740,5,0)),"",(VLOOKUP(J20,'KAYIT LİSTESİ'!$B$4:$H$740,5,0)))</f>
      </c>
      <c r="N20" s="51">
        <f>IF(ISERROR(VLOOKUP(J20,'KAYIT LİSTESİ'!$B$4:$H$740,6,0)),"",(VLOOKUP(J20,'KAYIT LİSTESİ'!$B$4:$H$740,6,0)))</f>
      </c>
      <c r="O20" s="26"/>
      <c r="P20" s="24"/>
      <c r="T20" s="246">
        <v>1450</v>
      </c>
      <c r="U20" s="247">
        <v>81</v>
      </c>
    </row>
    <row r="21" spans="1:21" s="18" customFormat="1" ht="42.75" customHeight="1">
      <c r="A21" s="22"/>
      <c r="B21" s="282"/>
      <c r="C21" s="25"/>
      <c r="D21" s="275"/>
      <c r="E21" s="276"/>
      <c r="F21" s="26"/>
      <c r="G21" s="280"/>
      <c r="H21" s="21"/>
      <c r="I21" s="22">
        <v>4</v>
      </c>
      <c r="J21" s="23" t="s">
        <v>457</v>
      </c>
      <c r="K21" s="280">
        <f>IF(ISERROR(VLOOKUP(J21,'KAYIT LİSTESİ'!$B$4:$H$740,2,0)),"",(VLOOKUP(J21,'KAYIT LİSTESİ'!$B$4:$H$740,2,0)))</f>
      </c>
      <c r="L21" s="25">
        <f>IF(ISERROR(VLOOKUP(J21,'KAYIT LİSTESİ'!$B$4:$H$740,4,0)),"",(VLOOKUP(J21,'KAYIT LİSTESİ'!$B$4:$H$740,4,0)))</f>
      </c>
      <c r="M21" s="51">
        <f>IF(ISERROR(VLOOKUP(J21,'KAYIT LİSTESİ'!$B$4:$H$740,5,0)),"",(VLOOKUP(J21,'KAYIT LİSTESİ'!$B$4:$H$740,5,0)))</f>
      </c>
      <c r="N21" s="51">
        <f>IF(ISERROR(VLOOKUP(J21,'KAYIT LİSTESİ'!$B$4:$H$740,6,0)),"",(VLOOKUP(J21,'KAYIT LİSTESİ'!$B$4:$H$740,6,0)))</f>
      </c>
      <c r="O21" s="26"/>
      <c r="P21" s="24"/>
      <c r="T21" s="246">
        <v>1455</v>
      </c>
      <c r="U21" s="247">
        <v>80</v>
      </c>
    </row>
    <row r="22" spans="1:21" s="18" customFormat="1" ht="42.75" customHeight="1">
      <c r="A22" s="22"/>
      <c r="B22" s="282"/>
      <c r="C22" s="25"/>
      <c r="D22" s="275"/>
      <c r="E22" s="276"/>
      <c r="F22" s="26"/>
      <c r="G22" s="280"/>
      <c r="H22" s="21"/>
      <c r="I22" s="22">
        <v>5</v>
      </c>
      <c r="J22" s="23" t="s">
        <v>458</v>
      </c>
      <c r="K22" s="280">
        <f>IF(ISERROR(VLOOKUP(J22,'KAYIT LİSTESİ'!$B$4:$H$740,2,0)),"",(VLOOKUP(J22,'KAYIT LİSTESİ'!$B$4:$H$740,2,0)))</f>
      </c>
      <c r="L22" s="25">
        <f>IF(ISERROR(VLOOKUP(J22,'KAYIT LİSTESİ'!$B$4:$H$740,4,0)),"",(VLOOKUP(J22,'KAYIT LİSTESİ'!$B$4:$H$740,4,0)))</f>
      </c>
      <c r="M22" s="51">
        <f>IF(ISERROR(VLOOKUP(J22,'KAYIT LİSTESİ'!$B$4:$H$740,5,0)),"",(VLOOKUP(J22,'KAYIT LİSTESİ'!$B$4:$H$740,5,0)))</f>
      </c>
      <c r="N22" s="51">
        <f>IF(ISERROR(VLOOKUP(J22,'KAYIT LİSTESİ'!$B$4:$H$740,6,0)),"",(VLOOKUP(J22,'KAYIT LİSTESİ'!$B$4:$H$740,6,0)))</f>
      </c>
      <c r="O22" s="26"/>
      <c r="P22" s="24"/>
      <c r="T22" s="246">
        <v>1460</v>
      </c>
      <c r="U22" s="247">
        <v>79</v>
      </c>
    </row>
    <row r="23" spans="1:21" s="18" customFormat="1" ht="42.75" customHeight="1">
      <c r="A23" s="22"/>
      <c r="B23" s="282"/>
      <c r="C23" s="25"/>
      <c r="D23" s="275"/>
      <c r="E23" s="276"/>
      <c r="F23" s="26"/>
      <c r="G23" s="280"/>
      <c r="H23" s="21"/>
      <c r="I23" s="22">
        <v>6</v>
      </c>
      <c r="J23" s="23" t="s">
        <v>459</v>
      </c>
      <c r="K23" s="280">
        <f>IF(ISERROR(VLOOKUP(J23,'KAYIT LİSTESİ'!$B$4:$H$740,2,0)),"",(VLOOKUP(J23,'KAYIT LİSTESİ'!$B$4:$H$740,2,0)))</f>
      </c>
      <c r="L23" s="25">
        <f>IF(ISERROR(VLOOKUP(J23,'KAYIT LİSTESİ'!$B$4:$H$740,4,0)),"",(VLOOKUP(J23,'KAYIT LİSTESİ'!$B$4:$H$740,4,0)))</f>
      </c>
      <c r="M23" s="51">
        <f>IF(ISERROR(VLOOKUP(J23,'KAYIT LİSTESİ'!$B$4:$H$740,5,0)),"",(VLOOKUP(J23,'KAYIT LİSTESİ'!$B$4:$H$740,5,0)))</f>
      </c>
      <c r="N23" s="51">
        <f>IF(ISERROR(VLOOKUP(J23,'KAYIT LİSTESİ'!$B$4:$H$740,6,0)),"",(VLOOKUP(J23,'KAYIT LİSTESİ'!$B$4:$H$740,6,0)))</f>
      </c>
      <c r="O23" s="26"/>
      <c r="P23" s="24"/>
      <c r="T23" s="246">
        <v>1465</v>
      </c>
      <c r="U23" s="247">
        <v>78</v>
      </c>
    </row>
    <row r="24" spans="1:21" s="18" customFormat="1" ht="42.75" customHeight="1">
      <c r="A24" s="22"/>
      <c r="B24" s="282"/>
      <c r="C24" s="25"/>
      <c r="D24" s="275"/>
      <c r="E24" s="276"/>
      <c r="F24" s="26"/>
      <c r="G24" s="280"/>
      <c r="H24" s="21"/>
      <c r="I24" s="22">
        <v>7</v>
      </c>
      <c r="J24" s="23" t="s">
        <v>460</v>
      </c>
      <c r="K24" s="280">
        <f>IF(ISERROR(VLOOKUP(J24,'KAYIT LİSTESİ'!$B$4:$H$740,2,0)),"",(VLOOKUP(J24,'KAYIT LİSTESİ'!$B$4:$H$740,2,0)))</f>
      </c>
      <c r="L24" s="25">
        <f>IF(ISERROR(VLOOKUP(J24,'KAYIT LİSTESİ'!$B$4:$H$740,4,0)),"",(VLOOKUP(J24,'KAYIT LİSTESİ'!$B$4:$H$740,4,0)))</f>
      </c>
      <c r="M24" s="51">
        <f>IF(ISERROR(VLOOKUP(J24,'KAYIT LİSTESİ'!$B$4:$H$740,5,0)),"",(VLOOKUP(J24,'KAYIT LİSTESİ'!$B$4:$H$740,5,0)))</f>
      </c>
      <c r="N24" s="51">
        <f>IF(ISERROR(VLOOKUP(J24,'KAYIT LİSTESİ'!$B$4:$H$740,6,0)),"",(VLOOKUP(J24,'KAYIT LİSTESİ'!$B$4:$H$740,6,0)))</f>
      </c>
      <c r="O24" s="26"/>
      <c r="P24" s="24"/>
      <c r="T24" s="246">
        <v>1470</v>
      </c>
      <c r="U24" s="247">
        <v>77</v>
      </c>
    </row>
    <row r="25" spans="1:21" s="18" customFormat="1" ht="42.75" customHeight="1">
      <c r="A25" s="22"/>
      <c r="B25" s="282"/>
      <c r="C25" s="25"/>
      <c r="D25" s="275"/>
      <c r="E25" s="276"/>
      <c r="F25" s="26"/>
      <c r="G25" s="280"/>
      <c r="H25" s="21"/>
      <c r="I25" s="22">
        <v>8</v>
      </c>
      <c r="J25" s="23" t="s">
        <v>461</v>
      </c>
      <c r="K25" s="280">
        <f>IF(ISERROR(VLOOKUP(J25,'KAYIT LİSTESİ'!$B$4:$H$740,2,0)),"",(VLOOKUP(J25,'KAYIT LİSTESİ'!$B$4:$H$740,2,0)))</f>
      </c>
      <c r="L25" s="25">
        <f>IF(ISERROR(VLOOKUP(J25,'KAYIT LİSTESİ'!$B$4:$H$740,4,0)),"",(VLOOKUP(J25,'KAYIT LİSTESİ'!$B$4:$H$740,4,0)))</f>
      </c>
      <c r="M25" s="51">
        <f>IF(ISERROR(VLOOKUP(J25,'KAYIT LİSTESİ'!$B$4:$H$740,5,0)),"",(VLOOKUP(J25,'KAYIT LİSTESİ'!$B$4:$H$740,5,0)))</f>
      </c>
      <c r="N25" s="51">
        <f>IF(ISERROR(VLOOKUP(J25,'KAYIT LİSTESİ'!$B$4:$H$740,6,0)),"",(VLOOKUP(J25,'KAYIT LİSTESİ'!$B$4:$H$740,6,0)))</f>
      </c>
      <c r="O25" s="26"/>
      <c r="P25" s="24"/>
      <c r="T25" s="246">
        <v>1475</v>
      </c>
      <c r="U25" s="247">
        <v>76</v>
      </c>
    </row>
    <row r="26" spans="1:21" s="18" customFormat="1" ht="42.75" customHeight="1">
      <c r="A26" s="22"/>
      <c r="B26" s="282"/>
      <c r="C26" s="25"/>
      <c r="D26" s="275"/>
      <c r="E26" s="276"/>
      <c r="F26" s="26"/>
      <c r="G26" s="280"/>
      <c r="H26" s="21"/>
      <c r="I26" s="268" t="s">
        <v>18</v>
      </c>
      <c r="J26" s="269"/>
      <c r="K26" s="269"/>
      <c r="L26" s="269"/>
      <c r="M26" s="272" t="s">
        <v>193</v>
      </c>
      <c r="N26" s="273"/>
      <c r="O26" s="269"/>
      <c r="P26" s="270"/>
      <c r="T26" s="246">
        <v>1480</v>
      </c>
      <c r="U26" s="247">
        <v>75</v>
      </c>
    </row>
    <row r="27" spans="1:21" s="18" customFormat="1" ht="42.75" customHeight="1">
      <c r="A27" s="22"/>
      <c r="B27" s="282"/>
      <c r="C27" s="25"/>
      <c r="D27" s="275"/>
      <c r="E27" s="276"/>
      <c r="F27" s="26"/>
      <c r="G27" s="280"/>
      <c r="H27" s="21"/>
      <c r="I27" s="50" t="s">
        <v>12</v>
      </c>
      <c r="J27" s="47" t="s">
        <v>43</v>
      </c>
      <c r="K27" s="47" t="s">
        <v>42</v>
      </c>
      <c r="L27" s="48" t="s">
        <v>13</v>
      </c>
      <c r="M27" s="49" t="s">
        <v>14</v>
      </c>
      <c r="N27" s="49" t="s">
        <v>279</v>
      </c>
      <c r="O27" s="47" t="s">
        <v>15</v>
      </c>
      <c r="P27" s="47" t="s">
        <v>27</v>
      </c>
      <c r="T27" s="246">
        <v>1485</v>
      </c>
      <c r="U27" s="247">
        <v>74</v>
      </c>
    </row>
    <row r="28" spans="1:21" s="18" customFormat="1" ht="42.75" customHeight="1">
      <c r="A28" s="22"/>
      <c r="B28" s="282"/>
      <c r="C28" s="25"/>
      <c r="D28" s="275"/>
      <c r="E28" s="276"/>
      <c r="F28" s="26"/>
      <c r="G28" s="280"/>
      <c r="H28" s="21"/>
      <c r="I28" s="22">
        <v>1</v>
      </c>
      <c r="J28" s="23" t="s">
        <v>462</v>
      </c>
      <c r="K28" s="280">
        <f>IF(ISERROR(VLOOKUP(J28,'KAYIT LİSTESİ'!$B$4:$H$740,2,0)),"",(VLOOKUP(J28,'KAYIT LİSTESİ'!$B$4:$H$740,2,0)))</f>
      </c>
      <c r="L28" s="25">
        <f>IF(ISERROR(VLOOKUP(J28,'KAYIT LİSTESİ'!$B$4:$H$740,4,0)),"",(VLOOKUP(J28,'KAYIT LİSTESİ'!$B$4:$H$740,4,0)))</f>
      </c>
      <c r="M28" s="51">
        <f>IF(ISERROR(VLOOKUP(J28,'KAYIT LİSTESİ'!$B$4:$H$740,5,0)),"",(VLOOKUP(J28,'KAYIT LİSTESİ'!$B$4:$H$740,5,0)))</f>
      </c>
      <c r="N28" s="51">
        <f>IF(ISERROR(VLOOKUP(J28,'KAYIT LİSTESİ'!$B$4:$H$740,6,0)),"",(VLOOKUP(J28,'KAYIT LİSTESİ'!$B$4:$H$740,6,0)))</f>
      </c>
      <c r="O28" s="26"/>
      <c r="P28" s="24"/>
      <c r="T28" s="246">
        <v>1490</v>
      </c>
      <c r="U28" s="247">
        <v>73</v>
      </c>
    </row>
    <row r="29" spans="1:21" s="18" customFormat="1" ht="42.75" customHeight="1">
      <c r="A29" s="22"/>
      <c r="B29" s="282"/>
      <c r="C29" s="25"/>
      <c r="D29" s="275"/>
      <c r="E29" s="276"/>
      <c r="F29" s="26"/>
      <c r="G29" s="280"/>
      <c r="H29" s="21"/>
      <c r="I29" s="22">
        <v>2</v>
      </c>
      <c r="J29" s="23" t="s">
        <v>463</v>
      </c>
      <c r="K29" s="280">
        <f>IF(ISERROR(VLOOKUP(J29,'KAYIT LİSTESİ'!$B$4:$H$740,2,0)),"",(VLOOKUP(J29,'KAYIT LİSTESİ'!$B$4:$H$740,2,0)))</f>
      </c>
      <c r="L29" s="25">
        <f>IF(ISERROR(VLOOKUP(J29,'KAYIT LİSTESİ'!$B$4:$H$740,4,0)),"",(VLOOKUP(J29,'KAYIT LİSTESİ'!$B$4:$H$740,4,0)))</f>
      </c>
      <c r="M29" s="51">
        <f>IF(ISERROR(VLOOKUP(J29,'KAYIT LİSTESİ'!$B$4:$H$740,5,0)),"",(VLOOKUP(J29,'KAYIT LİSTESİ'!$B$4:$H$740,5,0)))</f>
      </c>
      <c r="N29" s="51">
        <f>IF(ISERROR(VLOOKUP(J29,'KAYIT LİSTESİ'!$B$4:$H$740,6,0)),"",(VLOOKUP(J29,'KAYIT LİSTESİ'!$B$4:$H$740,6,0)))</f>
      </c>
      <c r="O29" s="26"/>
      <c r="P29" s="24"/>
      <c r="T29" s="246">
        <v>1495</v>
      </c>
      <c r="U29" s="247">
        <v>72</v>
      </c>
    </row>
    <row r="30" spans="1:21" s="18" customFormat="1" ht="42.75" customHeight="1">
      <c r="A30" s="22"/>
      <c r="B30" s="282"/>
      <c r="C30" s="25"/>
      <c r="D30" s="275"/>
      <c r="E30" s="276"/>
      <c r="F30" s="26"/>
      <c r="G30" s="280"/>
      <c r="H30" s="21"/>
      <c r="I30" s="22">
        <v>3</v>
      </c>
      <c r="J30" s="23" t="s">
        <v>464</v>
      </c>
      <c r="K30" s="280">
        <f>IF(ISERROR(VLOOKUP(J30,'KAYIT LİSTESİ'!$B$4:$H$740,2,0)),"",(VLOOKUP(J30,'KAYIT LİSTESİ'!$B$4:$H$740,2,0)))</f>
      </c>
      <c r="L30" s="25">
        <f>IF(ISERROR(VLOOKUP(J30,'KAYIT LİSTESİ'!$B$4:$H$740,4,0)),"",(VLOOKUP(J30,'KAYIT LİSTESİ'!$B$4:$H$740,4,0)))</f>
      </c>
      <c r="M30" s="51">
        <f>IF(ISERROR(VLOOKUP(J30,'KAYIT LİSTESİ'!$B$4:$H$740,5,0)),"",(VLOOKUP(J30,'KAYIT LİSTESİ'!$B$4:$H$740,5,0)))</f>
      </c>
      <c r="N30" s="51">
        <f>IF(ISERROR(VLOOKUP(J30,'KAYIT LİSTESİ'!$B$4:$H$740,6,0)),"",(VLOOKUP(J30,'KAYIT LİSTESİ'!$B$4:$H$740,6,0)))</f>
      </c>
      <c r="O30" s="26"/>
      <c r="P30" s="24"/>
      <c r="T30" s="246">
        <v>1500</v>
      </c>
      <c r="U30" s="247">
        <v>71</v>
      </c>
    </row>
    <row r="31" spans="1:21" s="18" customFormat="1" ht="42.75" customHeight="1">
      <c r="A31" s="22"/>
      <c r="B31" s="282"/>
      <c r="C31" s="25"/>
      <c r="D31" s="275"/>
      <c r="E31" s="276"/>
      <c r="F31" s="26"/>
      <c r="G31" s="280"/>
      <c r="H31" s="21"/>
      <c r="I31" s="22">
        <v>4</v>
      </c>
      <c r="J31" s="23" t="s">
        <v>465</v>
      </c>
      <c r="K31" s="280">
        <f>IF(ISERROR(VLOOKUP(J31,'KAYIT LİSTESİ'!$B$4:$H$740,2,0)),"",(VLOOKUP(J31,'KAYIT LİSTESİ'!$B$4:$H$740,2,0)))</f>
      </c>
      <c r="L31" s="25">
        <f>IF(ISERROR(VLOOKUP(J31,'KAYIT LİSTESİ'!$B$4:$H$740,4,0)),"",(VLOOKUP(J31,'KAYIT LİSTESİ'!$B$4:$H$740,4,0)))</f>
      </c>
      <c r="M31" s="51">
        <f>IF(ISERROR(VLOOKUP(J31,'KAYIT LİSTESİ'!$B$4:$H$740,5,0)),"",(VLOOKUP(J31,'KAYIT LİSTESİ'!$B$4:$H$740,5,0)))</f>
      </c>
      <c r="N31" s="51">
        <f>IF(ISERROR(VLOOKUP(J31,'KAYIT LİSTESİ'!$B$4:$H$740,6,0)),"",(VLOOKUP(J31,'KAYIT LİSTESİ'!$B$4:$H$740,6,0)))</f>
      </c>
      <c r="O31" s="26"/>
      <c r="P31" s="24"/>
      <c r="T31" s="246">
        <v>1505</v>
      </c>
      <c r="U31" s="247">
        <v>70</v>
      </c>
    </row>
    <row r="32" spans="1:21" s="18" customFormat="1" ht="42.75" customHeight="1">
      <c r="A32" s="22"/>
      <c r="B32" s="282"/>
      <c r="C32" s="25"/>
      <c r="D32" s="275"/>
      <c r="E32" s="276"/>
      <c r="F32" s="26"/>
      <c r="G32" s="280"/>
      <c r="H32" s="21"/>
      <c r="I32" s="22">
        <v>5</v>
      </c>
      <c r="J32" s="23" t="s">
        <v>466</v>
      </c>
      <c r="K32" s="280">
        <f>IF(ISERROR(VLOOKUP(J32,'KAYIT LİSTESİ'!$B$4:$H$740,2,0)),"",(VLOOKUP(J32,'KAYIT LİSTESİ'!$B$4:$H$740,2,0)))</f>
      </c>
      <c r="L32" s="25">
        <f>IF(ISERROR(VLOOKUP(J32,'KAYIT LİSTESİ'!$B$4:$H$740,4,0)),"",(VLOOKUP(J32,'KAYIT LİSTESİ'!$B$4:$H$740,4,0)))</f>
      </c>
      <c r="M32" s="51">
        <f>IF(ISERROR(VLOOKUP(J32,'KAYIT LİSTESİ'!$B$4:$H$740,5,0)),"",(VLOOKUP(J32,'KAYIT LİSTESİ'!$B$4:$H$740,5,0)))</f>
      </c>
      <c r="N32" s="51">
        <f>IF(ISERROR(VLOOKUP(J32,'KAYIT LİSTESİ'!$B$4:$H$740,6,0)),"",(VLOOKUP(J32,'KAYIT LİSTESİ'!$B$4:$H$740,6,0)))</f>
      </c>
      <c r="O32" s="26"/>
      <c r="P32" s="24"/>
      <c r="T32" s="246">
        <v>1510</v>
      </c>
      <c r="U32" s="247">
        <v>69</v>
      </c>
    </row>
    <row r="33" spans="1:21" s="18" customFormat="1" ht="42.75" customHeight="1">
      <c r="A33" s="22"/>
      <c r="B33" s="282"/>
      <c r="C33" s="25"/>
      <c r="D33" s="275"/>
      <c r="E33" s="276"/>
      <c r="F33" s="26"/>
      <c r="G33" s="280"/>
      <c r="H33" s="21"/>
      <c r="I33" s="22">
        <v>6</v>
      </c>
      <c r="J33" s="23" t="s">
        <v>467</v>
      </c>
      <c r="K33" s="280">
        <f>IF(ISERROR(VLOOKUP(J33,'KAYIT LİSTESİ'!$B$4:$H$740,2,0)),"",(VLOOKUP(J33,'KAYIT LİSTESİ'!$B$4:$H$740,2,0)))</f>
      </c>
      <c r="L33" s="25">
        <f>IF(ISERROR(VLOOKUP(J33,'KAYIT LİSTESİ'!$B$4:$H$740,4,0)),"",(VLOOKUP(J33,'KAYIT LİSTESİ'!$B$4:$H$740,4,0)))</f>
      </c>
      <c r="M33" s="51">
        <f>IF(ISERROR(VLOOKUP(J33,'KAYIT LİSTESİ'!$B$4:$H$740,5,0)),"",(VLOOKUP(J33,'KAYIT LİSTESİ'!$B$4:$H$740,5,0)))</f>
      </c>
      <c r="N33" s="51">
        <f>IF(ISERROR(VLOOKUP(J33,'KAYIT LİSTESİ'!$B$4:$H$740,6,0)),"",(VLOOKUP(J33,'KAYIT LİSTESİ'!$B$4:$H$740,6,0)))</f>
      </c>
      <c r="O33" s="26"/>
      <c r="P33" s="24"/>
      <c r="T33" s="246">
        <v>1515</v>
      </c>
      <c r="U33" s="247">
        <v>68</v>
      </c>
    </row>
    <row r="34" spans="1:21" s="18" customFormat="1" ht="42.75" customHeight="1">
      <c r="A34" s="22"/>
      <c r="B34" s="282"/>
      <c r="C34" s="25"/>
      <c r="D34" s="275"/>
      <c r="E34" s="276"/>
      <c r="F34" s="26"/>
      <c r="G34" s="280"/>
      <c r="H34" s="21"/>
      <c r="I34" s="22">
        <v>7</v>
      </c>
      <c r="J34" s="23" t="s">
        <v>468</v>
      </c>
      <c r="K34" s="280">
        <f>IF(ISERROR(VLOOKUP(J34,'KAYIT LİSTESİ'!$B$4:$H$740,2,0)),"",(VLOOKUP(J34,'KAYIT LİSTESİ'!$B$4:$H$740,2,0)))</f>
      </c>
      <c r="L34" s="25">
        <f>IF(ISERROR(VLOOKUP(J34,'KAYIT LİSTESİ'!$B$4:$H$740,4,0)),"",(VLOOKUP(J34,'KAYIT LİSTESİ'!$B$4:$H$740,4,0)))</f>
      </c>
      <c r="M34" s="51">
        <f>IF(ISERROR(VLOOKUP(J34,'KAYIT LİSTESİ'!$B$4:$H$740,5,0)),"",(VLOOKUP(J34,'KAYIT LİSTESİ'!$B$4:$H$740,5,0)))</f>
      </c>
      <c r="N34" s="51">
        <f>IF(ISERROR(VLOOKUP(J34,'KAYIT LİSTESİ'!$B$4:$H$740,6,0)),"",(VLOOKUP(J34,'KAYIT LİSTESİ'!$B$4:$H$740,6,0)))</f>
      </c>
      <c r="O34" s="26"/>
      <c r="P34" s="24"/>
      <c r="T34" s="246">
        <v>1520</v>
      </c>
      <c r="U34" s="247">
        <v>67</v>
      </c>
    </row>
    <row r="35" spans="1:21" s="18" customFormat="1" ht="42.75" customHeight="1">
      <c r="A35" s="22"/>
      <c r="B35" s="282"/>
      <c r="C35" s="25"/>
      <c r="D35" s="275"/>
      <c r="E35" s="276"/>
      <c r="F35" s="26"/>
      <c r="G35" s="280"/>
      <c r="H35" s="21"/>
      <c r="I35" s="22">
        <v>8</v>
      </c>
      <c r="J35" s="23" t="s">
        <v>469</v>
      </c>
      <c r="K35" s="280">
        <f>IF(ISERROR(VLOOKUP(J35,'KAYIT LİSTESİ'!$B$4:$H$740,2,0)),"",(VLOOKUP(J35,'KAYIT LİSTESİ'!$B$4:$H$740,2,0)))</f>
      </c>
      <c r="L35" s="25">
        <f>IF(ISERROR(VLOOKUP(J35,'KAYIT LİSTESİ'!$B$4:$H$740,4,0)),"",(VLOOKUP(J35,'KAYIT LİSTESİ'!$B$4:$H$740,4,0)))</f>
      </c>
      <c r="M35" s="51">
        <f>IF(ISERROR(VLOOKUP(J35,'KAYIT LİSTESİ'!$B$4:$H$740,5,0)),"",(VLOOKUP(J35,'KAYIT LİSTESİ'!$B$4:$H$740,5,0)))</f>
      </c>
      <c r="N35" s="51">
        <f>IF(ISERROR(VLOOKUP(J35,'KAYIT LİSTESİ'!$B$4:$H$740,6,0)),"",(VLOOKUP(J35,'KAYIT LİSTESİ'!$B$4:$H$740,6,0)))</f>
      </c>
      <c r="O35" s="26"/>
      <c r="P35" s="24"/>
      <c r="T35" s="246">
        <v>1525</v>
      </c>
      <c r="U35" s="247">
        <v>66</v>
      </c>
    </row>
    <row r="36" spans="1:21" ht="13.5" customHeight="1">
      <c r="A36" s="36"/>
      <c r="B36" s="36"/>
      <c r="C36" s="37"/>
      <c r="D36" s="58"/>
      <c r="E36" s="38"/>
      <c r="F36" s="39"/>
      <c r="G36" s="40"/>
      <c r="I36" s="41"/>
      <c r="J36" s="42"/>
      <c r="K36" s="43"/>
      <c r="L36" s="44"/>
      <c r="M36" s="54"/>
      <c r="N36" s="54"/>
      <c r="O36" s="45"/>
      <c r="P36" s="43"/>
      <c r="T36" s="246">
        <v>1620</v>
      </c>
      <c r="U36" s="247">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246">
        <v>1630</v>
      </c>
      <c r="U37" s="247">
        <v>54</v>
      </c>
    </row>
    <row r="38" spans="20:21" ht="12.75">
      <c r="T38" s="246">
        <v>1640</v>
      </c>
      <c r="U38" s="247">
        <v>53</v>
      </c>
    </row>
    <row r="39" spans="20:21" ht="12.75">
      <c r="T39" s="246">
        <v>1650</v>
      </c>
      <c r="U39" s="247">
        <v>52</v>
      </c>
    </row>
    <row r="40" spans="20:21" ht="12.75">
      <c r="T40" s="246">
        <v>1660</v>
      </c>
      <c r="U40" s="247">
        <v>51</v>
      </c>
    </row>
    <row r="41" spans="20:21" ht="12.75">
      <c r="T41" s="246">
        <v>1670</v>
      </c>
      <c r="U41" s="247">
        <v>50</v>
      </c>
    </row>
    <row r="42" spans="20:21" ht="12.75">
      <c r="T42" s="246">
        <v>1680</v>
      </c>
      <c r="U42" s="247">
        <v>49</v>
      </c>
    </row>
    <row r="43" spans="20:21" ht="12.75">
      <c r="T43" s="246">
        <v>1690</v>
      </c>
      <c r="U43" s="247">
        <v>48</v>
      </c>
    </row>
    <row r="44" spans="20:21" ht="12.75">
      <c r="T44" s="246">
        <v>1700</v>
      </c>
      <c r="U44" s="247">
        <v>47</v>
      </c>
    </row>
    <row r="45" spans="20:21" ht="12.75">
      <c r="T45" s="246">
        <v>1710</v>
      </c>
      <c r="U45" s="247">
        <v>46</v>
      </c>
    </row>
    <row r="46" spans="20:21" ht="12.75">
      <c r="T46" s="246">
        <v>1720</v>
      </c>
      <c r="U46" s="247">
        <v>45</v>
      </c>
    </row>
    <row r="47" spans="20:21" ht="12.75">
      <c r="T47" s="246">
        <v>1730</v>
      </c>
      <c r="U47" s="247">
        <v>44</v>
      </c>
    </row>
    <row r="48" spans="20:21" ht="12.75">
      <c r="T48" s="246">
        <v>1740</v>
      </c>
      <c r="U48" s="247">
        <v>43</v>
      </c>
    </row>
    <row r="49" spans="20:21" ht="12.75">
      <c r="T49" s="246">
        <v>1750</v>
      </c>
      <c r="U49" s="247">
        <v>42</v>
      </c>
    </row>
    <row r="50" spans="20:21" ht="12.75">
      <c r="T50" s="246">
        <v>1760</v>
      </c>
      <c r="U50" s="247">
        <v>41</v>
      </c>
    </row>
    <row r="51" spans="20:21" ht="12.75">
      <c r="T51" s="246">
        <v>1770</v>
      </c>
      <c r="U51" s="247">
        <v>40</v>
      </c>
    </row>
    <row r="52" spans="20:21" ht="12.75">
      <c r="T52" s="246">
        <v>1780</v>
      </c>
      <c r="U52" s="247">
        <v>39</v>
      </c>
    </row>
    <row r="53" spans="20:21" ht="12.75">
      <c r="T53" s="246">
        <v>1790</v>
      </c>
      <c r="U53" s="247">
        <v>38</v>
      </c>
    </row>
    <row r="54" spans="20:21" ht="12.75">
      <c r="T54" s="246">
        <v>1800</v>
      </c>
      <c r="U54" s="247">
        <v>37</v>
      </c>
    </row>
    <row r="55" spans="20:21" ht="12.75">
      <c r="T55" s="246">
        <v>1810</v>
      </c>
      <c r="U55" s="247">
        <v>36</v>
      </c>
    </row>
    <row r="56" spans="20:21" ht="12.75">
      <c r="T56" s="246">
        <v>1830</v>
      </c>
      <c r="U56" s="247">
        <v>35</v>
      </c>
    </row>
    <row r="57" spans="20:21" ht="12.75">
      <c r="T57" s="246">
        <v>1850</v>
      </c>
      <c r="U57" s="247">
        <v>34</v>
      </c>
    </row>
    <row r="58" spans="20:21" ht="12.75">
      <c r="T58" s="246">
        <v>1870</v>
      </c>
      <c r="U58" s="247">
        <v>33</v>
      </c>
    </row>
    <row r="59" spans="20:21" ht="12.75">
      <c r="T59" s="246">
        <v>1890</v>
      </c>
      <c r="U59" s="247">
        <v>32</v>
      </c>
    </row>
    <row r="60" spans="20:21" ht="12.75">
      <c r="T60" s="246">
        <v>1910</v>
      </c>
      <c r="U60" s="247">
        <v>31</v>
      </c>
    </row>
    <row r="61" spans="20:21" ht="12.75">
      <c r="T61" s="246">
        <v>1930</v>
      </c>
      <c r="U61" s="247">
        <v>30</v>
      </c>
    </row>
    <row r="62" spans="20:21" ht="12.75">
      <c r="T62" s="246">
        <v>1950</v>
      </c>
      <c r="U62" s="247">
        <v>29</v>
      </c>
    </row>
    <row r="63" spans="20:21" ht="12.75">
      <c r="T63" s="246">
        <v>1970</v>
      </c>
      <c r="U63" s="247">
        <v>28</v>
      </c>
    </row>
    <row r="64" spans="20:21" ht="12.75">
      <c r="T64" s="246">
        <v>1990</v>
      </c>
      <c r="U64" s="247">
        <v>27</v>
      </c>
    </row>
    <row r="65" spans="20:21" ht="12.75">
      <c r="T65" s="246">
        <v>2010</v>
      </c>
      <c r="U65" s="247">
        <v>26</v>
      </c>
    </row>
    <row r="66" spans="20:21" ht="12.75">
      <c r="T66" s="246">
        <v>2030</v>
      </c>
      <c r="U66" s="247">
        <v>25</v>
      </c>
    </row>
    <row r="67" spans="20:21" ht="12.75">
      <c r="T67" s="246">
        <v>2050</v>
      </c>
      <c r="U67" s="247">
        <v>24</v>
      </c>
    </row>
    <row r="68" spans="20:21" ht="12.75">
      <c r="T68" s="246">
        <v>2070</v>
      </c>
      <c r="U68" s="247">
        <v>23</v>
      </c>
    </row>
    <row r="69" spans="20:21" ht="12.75">
      <c r="T69" s="246">
        <v>2090</v>
      </c>
      <c r="U69" s="247">
        <v>22</v>
      </c>
    </row>
    <row r="70" spans="20:21" ht="12.75">
      <c r="T70" s="246">
        <v>2110</v>
      </c>
      <c r="U70" s="247">
        <v>21</v>
      </c>
    </row>
    <row r="71" spans="20:21" ht="12.75">
      <c r="T71" s="246">
        <v>2130</v>
      </c>
      <c r="U71" s="247">
        <v>20</v>
      </c>
    </row>
    <row r="72" spans="20:21" ht="12.75">
      <c r="T72" s="246">
        <v>2150</v>
      </c>
      <c r="U72" s="247">
        <v>19</v>
      </c>
    </row>
    <row r="73" spans="20:21" ht="12.75">
      <c r="T73" s="246">
        <v>2170</v>
      </c>
      <c r="U73" s="247">
        <v>18</v>
      </c>
    </row>
    <row r="74" spans="20:21" ht="12.75">
      <c r="T74" s="246">
        <v>2190</v>
      </c>
      <c r="U74" s="247">
        <v>17</v>
      </c>
    </row>
    <row r="75" spans="20:21" ht="12.75">
      <c r="T75" s="246">
        <v>2210</v>
      </c>
      <c r="U75" s="247">
        <v>16</v>
      </c>
    </row>
    <row r="76" spans="20:21" ht="12.75">
      <c r="T76" s="246">
        <v>2240</v>
      </c>
      <c r="U76" s="247">
        <v>15</v>
      </c>
    </row>
    <row r="77" spans="20:21" ht="12.75">
      <c r="T77" s="246">
        <v>2260</v>
      </c>
      <c r="U77" s="247">
        <v>14</v>
      </c>
    </row>
    <row r="78" spans="20:21" ht="12.75">
      <c r="T78" s="246">
        <v>2280</v>
      </c>
      <c r="U78" s="247">
        <v>13</v>
      </c>
    </row>
    <row r="79" spans="20:21" ht="12.75">
      <c r="T79" s="246">
        <v>2300</v>
      </c>
      <c r="U79" s="247">
        <v>12</v>
      </c>
    </row>
    <row r="80" spans="20:21" ht="12.75">
      <c r="T80" s="246">
        <v>2320</v>
      </c>
      <c r="U80" s="247">
        <v>11</v>
      </c>
    </row>
    <row r="81" spans="20:21" ht="12.75">
      <c r="T81" s="246">
        <v>2350</v>
      </c>
      <c r="U81" s="247">
        <v>10</v>
      </c>
    </row>
    <row r="82" spans="20:21" ht="12.75">
      <c r="T82" s="246">
        <v>2380</v>
      </c>
      <c r="U82" s="247">
        <v>9</v>
      </c>
    </row>
    <row r="83" spans="20:21" ht="12.75">
      <c r="T83" s="246">
        <v>2410</v>
      </c>
      <c r="U83" s="247">
        <v>8</v>
      </c>
    </row>
    <row r="84" spans="20:21" ht="12.75">
      <c r="T84" s="246">
        <v>2440</v>
      </c>
      <c r="U84" s="247">
        <v>7</v>
      </c>
    </row>
    <row r="85" spans="20:21" ht="12.75">
      <c r="T85" s="246">
        <v>2470</v>
      </c>
      <c r="U85" s="247">
        <v>6</v>
      </c>
    </row>
    <row r="86" spans="20:21" ht="12.75">
      <c r="T86" s="246">
        <v>2500</v>
      </c>
      <c r="U86" s="247">
        <v>5</v>
      </c>
    </row>
    <row r="87" spans="20:21" ht="12.75">
      <c r="T87" s="246">
        <v>2540</v>
      </c>
      <c r="U87" s="247">
        <v>4</v>
      </c>
    </row>
    <row r="88" spans="20:21" ht="12.75">
      <c r="T88" s="246">
        <v>2580</v>
      </c>
      <c r="U88" s="247">
        <v>3</v>
      </c>
    </row>
    <row r="89" spans="20:21" ht="12.75">
      <c r="T89" s="246">
        <v>2620</v>
      </c>
      <c r="U89" s="247">
        <v>2</v>
      </c>
    </row>
    <row r="90" spans="20:21" ht="12.75">
      <c r="T90" s="246">
        <v>2660</v>
      </c>
      <c r="U90" s="247">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U90"/>
  <sheetViews>
    <sheetView view="pageBreakPreview" zoomScale="90" zoomScaleSheetLayoutView="90" zoomScalePageLayoutView="0" workbookViewId="0" topLeftCell="A1">
      <selection activeCell="S6" sqref="S6"/>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26.57421875" style="53" customWidth="1"/>
    <col min="6" max="6" width="9.28125" style="20" customWidth="1"/>
    <col min="7" max="7" width="7.57421875" style="28" customWidth="1"/>
    <col min="8" max="8" width="2.140625" style="20" customWidth="1"/>
    <col min="9" max="9" width="4.421875" style="27" customWidth="1"/>
    <col min="10" max="10" width="3.8515625" style="27" hidden="1" customWidth="1"/>
    <col min="11" max="11" width="6.57421875" style="27" customWidth="1"/>
    <col min="12" max="12" width="12.7109375" style="29" customWidth="1"/>
    <col min="13" max="13" width="14.7109375" style="57" bestFit="1" customWidth="1"/>
    <col min="14" max="14" width="26.8515625" style="57" customWidth="1"/>
    <col min="15" max="15" width="9.57421875" style="20" customWidth="1"/>
    <col min="16" max="16" width="7.7109375" style="20" customWidth="1"/>
    <col min="17" max="17" width="5.7109375" style="20" customWidth="1"/>
    <col min="18" max="19" width="9.140625" style="20" customWidth="1"/>
    <col min="20" max="20" width="9.140625" style="246" hidden="1" customWidth="1"/>
    <col min="21" max="21" width="9.140625" style="247" hidden="1" customWidth="1"/>
    <col min="22" max="16384" width="9.140625" style="20" customWidth="1"/>
  </cols>
  <sheetData>
    <row r="1" spans="1:21" s="9" customFormat="1" ht="53.25" customHeight="1">
      <c r="A1" s="432" t="str">
        <f>('YARIŞMA BİLGİLERİ'!A2)</f>
        <v>Türkiye Atletizm Federasyonu
Ankara Atletizm İl Temsilciliği</v>
      </c>
      <c r="B1" s="432"/>
      <c r="C1" s="432"/>
      <c r="D1" s="432"/>
      <c r="E1" s="432"/>
      <c r="F1" s="432"/>
      <c r="G1" s="432"/>
      <c r="H1" s="432"/>
      <c r="I1" s="432"/>
      <c r="J1" s="432"/>
      <c r="K1" s="432"/>
      <c r="L1" s="432"/>
      <c r="M1" s="432"/>
      <c r="N1" s="432"/>
      <c r="O1" s="432"/>
      <c r="P1" s="432"/>
      <c r="T1" s="245">
        <v>1160</v>
      </c>
      <c r="U1" s="244">
        <v>100</v>
      </c>
    </row>
    <row r="2" spans="1:21" s="9" customFormat="1" ht="24.75" customHeight="1">
      <c r="A2" s="445" t="str">
        <f>'YARIŞMA BİLGİLERİ'!F19</f>
        <v>Süper Lig 1.Kademe Yarışmaları</v>
      </c>
      <c r="B2" s="445"/>
      <c r="C2" s="445"/>
      <c r="D2" s="445"/>
      <c r="E2" s="445"/>
      <c r="F2" s="445"/>
      <c r="G2" s="445"/>
      <c r="H2" s="445"/>
      <c r="I2" s="445"/>
      <c r="J2" s="445"/>
      <c r="K2" s="445"/>
      <c r="L2" s="445"/>
      <c r="M2" s="445"/>
      <c r="N2" s="445"/>
      <c r="O2" s="445"/>
      <c r="P2" s="445"/>
      <c r="T2" s="245">
        <v>1162</v>
      </c>
      <c r="U2" s="244">
        <v>99</v>
      </c>
    </row>
    <row r="3" spans="1:21" s="11" customFormat="1" ht="21.75" customHeight="1">
      <c r="A3" s="446" t="s">
        <v>57</v>
      </c>
      <c r="B3" s="446"/>
      <c r="C3" s="446"/>
      <c r="D3" s="447" t="str">
        <f>'YARIŞMA PROGRAMI'!C7</f>
        <v>100 Metre</v>
      </c>
      <c r="E3" s="447"/>
      <c r="F3" s="448"/>
      <c r="G3" s="448"/>
      <c r="H3" s="10"/>
      <c r="I3" s="435"/>
      <c r="J3" s="435"/>
      <c r="K3" s="435"/>
      <c r="L3" s="435"/>
      <c r="M3" s="85" t="s">
        <v>202</v>
      </c>
      <c r="N3" s="451" t="str">
        <f>'YARIŞMA PROGRAMI'!E7</f>
        <v>Ramil GULİYEV  10.23</v>
      </c>
      <c r="O3" s="451"/>
      <c r="P3" s="451"/>
      <c r="T3" s="245">
        <v>1164</v>
      </c>
      <c r="U3" s="244">
        <v>98</v>
      </c>
    </row>
    <row r="4" spans="1:21" s="11" customFormat="1" ht="17.25" customHeight="1">
      <c r="A4" s="449" t="s">
        <v>47</v>
      </c>
      <c r="B4" s="449"/>
      <c r="C4" s="449"/>
      <c r="D4" s="450" t="str">
        <f>'YARIŞMA BİLGİLERİ'!F21</f>
        <v>Süper Lig Erkekler</v>
      </c>
      <c r="E4" s="450"/>
      <c r="F4" s="33"/>
      <c r="G4" s="33"/>
      <c r="H4" s="33"/>
      <c r="I4" s="33"/>
      <c r="J4" s="33"/>
      <c r="K4" s="33"/>
      <c r="L4" s="34"/>
      <c r="M4" s="86" t="s">
        <v>55</v>
      </c>
      <c r="N4" s="436" t="str">
        <f>'YARIŞMA PROGRAMI'!B7</f>
        <v>24 Ağustos 2013 - 15.51</v>
      </c>
      <c r="O4" s="436"/>
      <c r="P4" s="436"/>
      <c r="T4" s="245">
        <v>1166</v>
      </c>
      <c r="U4" s="244">
        <v>97</v>
      </c>
    </row>
    <row r="5" spans="1:21" s="9" customFormat="1" ht="19.5" customHeight="1">
      <c r="A5" s="12"/>
      <c r="B5" s="12"/>
      <c r="C5" s="13"/>
      <c r="D5" s="14"/>
      <c r="E5" s="15"/>
      <c r="F5" s="15"/>
      <c r="G5" s="15"/>
      <c r="H5" s="15"/>
      <c r="I5" s="12"/>
      <c r="J5" s="12"/>
      <c r="K5" s="12"/>
      <c r="L5" s="16"/>
      <c r="M5" s="17"/>
      <c r="N5" s="437">
        <f ca="1">NOW()</f>
        <v>41510.89677986111</v>
      </c>
      <c r="O5" s="437"/>
      <c r="P5" s="437"/>
      <c r="T5" s="245">
        <v>1168</v>
      </c>
      <c r="U5" s="244">
        <v>96</v>
      </c>
    </row>
    <row r="6" spans="1:21" s="18" customFormat="1" ht="24.75" customHeight="1">
      <c r="A6" s="442" t="s">
        <v>12</v>
      </c>
      <c r="B6" s="443" t="s">
        <v>42</v>
      </c>
      <c r="C6" s="441" t="s">
        <v>54</v>
      </c>
      <c r="D6" s="440" t="s">
        <v>14</v>
      </c>
      <c r="E6" s="440" t="s">
        <v>279</v>
      </c>
      <c r="F6" s="440" t="s">
        <v>15</v>
      </c>
      <c r="G6" s="438" t="s">
        <v>139</v>
      </c>
      <c r="I6" s="268" t="s">
        <v>16</v>
      </c>
      <c r="J6" s="269"/>
      <c r="K6" s="269"/>
      <c r="L6" s="269"/>
      <c r="M6" s="272" t="s">
        <v>193</v>
      </c>
      <c r="N6" s="273" t="s">
        <v>620</v>
      </c>
      <c r="O6" s="269"/>
      <c r="P6" s="270"/>
      <c r="T6" s="246">
        <v>1170</v>
      </c>
      <c r="U6" s="247">
        <v>95</v>
      </c>
    </row>
    <row r="7" spans="1:21" ht="26.25" customHeight="1">
      <c r="A7" s="442"/>
      <c r="B7" s="444"/>
      <c r="C7" s="441"/>
      <c r="D7" s="440"/>
      <c r="E7" s="440"/>
      <c r="F7" s="440"/>
      <c r="G7" s="439"/>
      <c r="H7" s="19"/>
      <c r="I7" s="50" t="s">
        <v>12</v>
      </c>
      <c r="J7" s="47" t="s">
        <v>43</v>
      </c>
      <c r="K7" s="47" t="s">
        <v>42</v>
      </c>
      <c r="L7" s="48" t="s">
        <v>13</v>
      </c>
      <c r="M7" s="49" t="s">
        <v>14</v>
      </c>
      <c r="N7" s="49" t="s">
        <v>279</v>
      </c>
      <c r="O7" s="47" t="s">
        <v>15</v>
      </c>
      <c r="P7" s="47" t="s">
        <v>27</v>
      </c>
      <c r="T7" s="246">
        <v>1172</v>
      </c>
      <c r="U7" s="247">
        <v>94</v>
      </c>
    </row>
    <row r="8" spans="1:21" s="18" customFormat="1" ht="39.75" customHeight="1">
      <c r="A8" s="22">
        <v>1</v>
      </c>
      <c r="B8" s="282">
        <v>409</v>
      </c>
      <c r="C8" s="25">
        <v>32632</v>
      </c>
      <c r="D8" s="275" t="s">
        <v>357</v>
      </c>
      <c r="E8" s="276" t="s">
        <v>356</v>
      </c>
      <c r="F8" s="26">
        <v>1004</v>
      </c>
      <c r="G8" s="280">
        <v>8</v>
      </c>
      <c r="H8" s="21"/>
      <c r="I8" s="22">
        <v>1</v>
      </c>
      <c r="J8" s="23" t="s">
        <v>470</v>
      </c>
      <c r="K8" s="280">
        <f>IF(ISERROR(VLOOKUP(J8,'KAYIT LİSTESİ'!$B$4:$H$740,2,0)),"",(VLOOKUP(J8,'KAYIT LİSTESİ'!$B$4:$H$740,2,0)))</f>
        <v>441</v>
      </c>
      <c r="L8" s="25">
        <f>IF(ISERROR(VLOOKUP(J8,'KAYIT LİSTESİ'!$B$4:$H$740,4,0)),"",(VLOOKUP(J8,'KAYIT LİSTESİ'!$B$4:$H$740,4,0)))</f>
        <v>30223</v>
      </c>
      <c r="M8" s="51" t="str">
        <f>IF(ISERROR(VLOOKUP(J8,'KAYIT LİSTESİ'!$B$4:$H$740,5,0)),"",(VLOOKUP(J8,'KAYIT LİSTESİ'!$B$4:$H$740,5,0)))</f>
        <v>HAKAN KARACAOĞLU</v>
      </c>
      <c r="N8" s="51" t="str">
        <f>IF(ISERROR(VLOOKUP(J8,'KAYIT LİSTESİ'!$B$4:$H$740,6,0)),"",(VLOOKUP(J8,'KAYIT LİSTESİ'!$B$4:$H$740,6,0)))</f>
        <v>ANKARA-KARAGÜCÜ</v>
      </c>
      <c r="O8" s="26"/>
      <c r="P8" s="24"/>
      <c r="T8" s="246">
        <v>1174</v>
      </c>
      <c r="U8" s="247">
        <v>93</v>
      </c>
    </row>
    <row r="9" spans="1:21" s="18" customFormat="1" ht="39.75" customHeight="1">
      <c r="A9" s="22">
        <v>2</v>
      </c>
      <c r="B9" s="282">
        <v>437</v>
      </c>
      <c r="C9" s="25">
        <v>33022</v>
      </c>
      <c r="D9" s="275" t="s">
        <v>372</v>
      </c>
      <c r="E9" s="276" t="s">
        <v>371</v>
      </c>
      <c r="F9" s="26">
        <v>1026</v>
      </c>
      <c r="G9" s="280">
        <v>7</v>
      </c>
      <c r="H9" s="21"/>
      <c r="I9" s="22">
        <v>2</v>
      </c>
      <c r="J9" s="23" t="s">
        <v>471</v>
      </c>
      <c r="K9" s="280">
        <f>IF(ISERROR(VLOOKUP(J9,'KAYIT LİSTESİ'!$B$4:$H$740,2,0)),"",(VLOOKUP(J9,'KAYIT LİSTESİ'!$B$4:$H$740,2,0)))</f>
        <v>390</v>
      </c>
      <c r="L9" s="25">
        <f>IF(ISERROR(VLOOKUP(J9,'KAYIT LİSTESİ'!$B$4:$H$740,4,0)),"",(VLOOKUP(J9,'KAYIT LİSTESİ'!$B$4:$H$740,4,0)))</f>
        <v>34335</v>
      </c>
      <c r="M9" s="51" t="str">
        <f>IF(ISERROR(VLOOKUP(J9,'KAYIT LİSTESİ'!$B$4:$H$740,5,0)),"",(VLOOKUP(J9,'KAYIT LİSTESİ'!$B$4:$H$740,5,0)))</f>
        <v>DORUK UĞURER</v>
      </c>
      <c r="N9" s="51" t="str">
        <f>IF(ISERROR(VLOOKUP(J9,'KAYIT LİSTESİ'!$B$4:$H$740,6,0)),"",(VLOOKUP(J9,'KAYIT LİSTESİ'!$B$4:$H$740,6,0)))</f>
        <v>ANKARA-EGO SPOR</v>
      </c>
      <c r="O9" s="338"/>
      <c r="P9" s="24"/>
      <c r="T9" s="246">
        <v>1176</v>
      </c>
      <c r="U9" s="247">
        <v>92</v>
      </c>
    </row>
    <row r="10" spans="1:21" s="18" customFormat="1" ht="39.75" customHeight="1">
      <c r="A10" s="22">
        <v>3</v>
      </c>
      <c r="B10" s="282">
        <v>492</v>
      </c>
      <c r="C10" s="25">
        <v>32325</v>
      </c>
      <c r="D10" s="275" t="s">
        <v>415</v>
      </c>
      <c r="E10" s="276" t="s">
        <v>416</v>
      </c>
      <c r="F10" s="26">
        <v>1088</v>
      </c>
      <c r="G10" s="280">
        <v>6</v>
      </c>
      <c r="H10" s="21"/>
      <c r="I10" s="22">
        <v>3</v>
      </c>
      <c r="J10" s="23" t="s">
        <v>472</v>
      </c>
      <c r="K10" s="280">
        <f>IF(ISERROR(VLOOKUP(J10,'KAYIT LİSTESİ'!$B$4:$H$740,2,0)),"",(VLOOKUP(J10,'KAYIT LİSTESİ'!$B$4:$H$740,2,0)))</f>
        <v>492</v>
      </c>
      <c r="L10" s="25">
        <f>IF(ISERROR(VLOOKUP(J10,'KAYIT LİSTESİ'!$B$4:$H$740,4,0)),"",(VLOOKUP(J10,'KAYIT LİSTESİ'!$B$4:$H$740,4,0)))</f>
        <v>32325</v>
      </c>
      <c r="M10" s="51" t="str">
        <f>IF(ISERROR(VLOOKUP(J10,'KAYIT LİSTESİ'!$B$4:$H$740,5,0)),"",(VLOOKUP(J10,'KAYIT LİSTESİ'!$B$4:$H$740,5,0)))</f>
        <v>MUSTAFA DELİOĞLU</v>
      </c>
      <c r="N10" s="51" t="str">
        <f>IF(ISERROR(VLOOKUP(J10,'KAYIT LİSTESİ'!$B$4:$H$740,6,0)),"",(VLOOKUP(J10,'KAYIT LİSTESİ'!$B$4:$H$740,6,0)))</f>
        <v>İSTANBUL-GALATASARAY</v>
      </c>
      <c r="O10" s="26"/>
      <c r="P10" s="24"/>
      <c r="T10" s="246">
        <v>1178</v>
      </c>
      <c r="U10" s="247">
        <v>91</v>
      </c>
    </row>
    <row r="11" spans="1:21" s="18" customFormat="1" ht="39.75" customHeight="1">
      <c r="A11" s="22">
        <v>4</v>
      </c>
      <c r="B11" s="282">
        <v>441</v>
      </c>
      <c r="C11" s="25">
        <v>30223</v>
      </c>
      <c r="D11" s="275" t="s">
        <v>388</v>
      </c>
      <c r="E11" s="276" t="s">
        <v>387</v>
      </c>
      <c r="F11" s="26">
        <v>1089</v>
      </c>
      <c r="G11" s="280">
        <v>5</v>
      </c>
      <c r="H11" s="21"/>
      <c r="I11" s="22">
        <v>4</v>
      </c>
      <c r="J11" s="23" t="s">
        <v>473</v>
      </c>
      <c r="K11" s="280">
        <f>IF(ISERROR(VLOOKUP(J11,'KAYIT LİSTESİ'!$B$4:$H$740,2,0)),"",(VLOOKUP(J11,'KAYIT LİSTESİ'!$B$4:$H$740,2,0)))</f>
        <v>437</v>
      </c>
      <c r="L11" s="25">
        <f>IF(ISERROR(VLOOKUP(J11,'KAYIT LİSTESİ'!$B$4:$H$740,4,0)),"",(VLOOKUP(J11,'KAYIT LİSTESİ'!$B$4:$H$740,4,0)))</f>
        <v>33022</v>
      </c>
      <c r="M11" s="51" t="str">
        <f>IF(ISERROR(VLOOKUP(J11,'KAYIT LİSTESİ'!$B$4:$H$740,5,0)),"",(VLOOKUP(J11,'KAYIT LİSTESİ'!$B$4:$H$740,5,0)))</f>
        <v>RAMİL GULİYEV</v>
      </c>
      <c r="N11" s="51" t="str">
        <f>IF(ISERROR(VLOOKUP(J11,'KAYIT LİSTESİ'!$B$4:$H$740,6,0)),"",(VLOOKUP(J11,'KAYIT LİSTESİ'!$B$4:$H$740,6,0)))</f>
        <v>İSTANBUL-FENERBAHÇE</v>
      </c>
      <c r="O11" s="26"/>
      <c r="P11" s="24"/>
      <c r="T11" s="246">
        <v>1180</v>
      </c>
      <c r="U11" s="247">
        <v>90</v>
      </c>
    </row>
    <row r="12" spans="1:21" s="18" customFormat="1" ht="39.75" customHeight="1">
      <c r="A12" s="22">
        <v>5</v>
      </c>
      <c r="B12" s="282">
        <v>459</v>
      </c>
      <c r="C12" s="25">
        <v>32678</v>
      </c>
      <c r="D12" s="275" t="s">
        <v>403</v>
      </c>
      <c r="E12" s="276" t="s">
        <v>402</v>
      </c>
      <c r="F12" s="26">
        <v>1105</v>
      </c>
      <c r="G12" s="280">
        <v>4</v>
      </c>
      <c r="H12" s="21"/>
      <c r="I12" s="22">
        <v>5</v>
      </c>
      <c r="J12" s="23" t="s">
        <v>474</v>
      </c>
      <c r="K12" s="280">
        <f>IF(ISERROR(VLOOKUP(J12,'KAYIT LİSTESİ'!$B$4:$H$740,2,0)),"",(VLOOKUP(J12,'KAYIT LİSTESİ'!$B$4:$H$740,2,0)))</f>
        <v>409</v>
      </c>
      <c r="L12" s="25">
        <f>IF(ISERROR(VLOOKUP(J12,'KAYIT LİSTESİ'!$B$4:$H$740,4,0)),"",(VLOOKUP(J12,'KAYIT LİSTESİ'!$B$4:$H$740,4,0)))</f>
        <v>32632</v>
      </c>
      <c r="M12" s="51" t="str">
        <f>IF(ISERROR(VLOOKUP(J12,'KAYIT LİSTESİ'!$B$4:$H$740,5,0)),"",(VLOOKUP(J12,'KAYIT LİSTESİ'!$B$4:$H$740,5,0)))</f>
        <v>JACQUES MONTGOMERY HARVEY</v>
      </c>
      <c r="N12" s="51" t="str">
        <f>IF(ISERROR(VLOOKUP(J12,'KAYIT LİSTESİ'!$B$4:$H$740,6,0)),"",(VLOOKUP(J12,'KAYIT LİSTESİ'!$B$4:$H$740,6,0)))</f>
        <v>İSTANBUL-ENKA SPOR</v>
      </c>
      <c r="O12" s="26"/>
      <c r="P12" s="24"/>
      <c r="T12" s="246">
        <v>1182</v>
      </c>
      <c r="U12" s="247">
        <v>89</v>
      </c>
    </row>
    <row r="13" spans="1:21" s="18" customFormat="1" ht="39.75" customHeight="1">
      <c r="A13" s="22">
        <v>6</v>
      </c>
      <c r="B13" s="282">
        <v>477</v>
      </c>
      <c r="C13" s="25">
        <v>34723</v>
      </c>
      <c r="D13" s="275" t="s">
        <v>434</v>
      </c>
      <c r="E13" s="276" t="s">
        <v>433</v>
      </c>
      <c r="F13" s="26">
        <v>1122</v>
      </c>
      <c r="G13" s="280">
        <v>3</v>
      </c>
      <c r="H13" s="21"/>
      <c r="I13" s="22">
        <v>6</v>
      </c>
      <c r="J13" s="23" t="s">
        <v>475</v>
      </c>
      <c r="K13" s="280">
        <f>IF(ISERROR(VLOOKUP(J13,'KAYIT LİSTESİ'!$B$4:$H$740,2,0)),"",(VLOOKUP(J13,'KAYIT LİSTESİ'!$B$4:$H$740,2,0)))</f>
        <v>459</v>
      </c>
      <c r="L13" s="25">
        <f>IF(ISERROR(VLOOKUP(J13,'KAYIT LİSTESİ'!$B$4:$H$740,4,0)),"",(VLOOKUP(J13,'KAYIT LİSTESİ'!$B$4:$H$740,4,0)))</f>
        <v>32678</v>
      </c>
      <c r="M13" s="51" t="str">
        <f>IF(ISERROR(VLOOKUP(J13,'KAYIT LİSTESİ'!$B$4:$H$740,5,0)),"",(VLOOKUP(J13,'KAYIT LİSTESİ'!$B$4:$H$740,5,0)))</f>
        <v>FERHAT ALTUNKALEM</v>
      </c>
      <c r="N13" s="51" t="str">
        <f>IF(ISERROR(VLOOKUP(J13,'KAYIT LİSTESİ'!$B$4:$H$740,6,0)),"",(VLOOKUP(J13,'KAYIT LİSTESİ'!$B$4:$H$740,6,0)))</f>
        <v>İZMİR-B.Ş.BLD. SPOR</v>
      </c>
      <c r="O13" s="26"/>
      <c r="P13" s="24"/>
      <c r="T13" s="246">
        <v>1184</v>
      </c>
      <c r="U13" s="247">
        <v>88</v>
      </c>
    </row>
    <row r="14" spans="1:21" s="18" customFormat="1" ht="39.75" customHeight="1">
      <c r="A14" s="22">
        <v>7</v>
      </c>
      <c r="B14" s="282">
        <v>373</v>
      </c>
      <c r="C14" s="25">
        <v>34335</v>
      </c>
      <c r="D14" s="275" t="s">
        <v>308</v>
      </c>
      <c r="E14" s="276" t="s">
        <v>307</v>
      </c>
      <c r="F14" s="26">
        <v>1134</v>
      </c>
      <c r="G14" s="280">
        <v>2</v>
      </c>
      <c r="H14" s="21"/>
      <c r="I14" s="22">
        <v>7</v>
      </c>
      <c r="J14" s="23" t="s">
        <v>476</v>
      </c>
      <c r="K14" s="280">
        <f>IF(ISERROR(VLOOKUP(J14,'KAYIT LİSTESİ'!$B$4:$H$740,2,0)),"",(VLOOKUP(J14,'KAYIT LİSTESİ'!$B$4:$H$740,2,0)))</f>
        <v>373</v>
      </c>
      <c r="L14" s="25">
        <f>IF(ISERROR(VLOOKUP(J14,'KAYIT LİSTESİ'!$B$4:$H$740,4,0)),"",(VLOOKUP(J14,'KAYIT LİSTESİ'!$B$4:$H$740,4,0)))</f>
        <v>34335</v>
      </c>
      <c r="M14" s="51" t="str">
        <f>IF(ISERROR(VLOOKUP(J14,'KAYIT LİSTESİ'!$B$4:$H$740,5,0)),"",(VLOOKUP(J14,'KAYIT LİSTESİ'!$B$4:$H$740,5,0)))</f>
        <v>ASİL KIRCIN</v>
      </c>
      <c r="N14" s="51" t="str">
        <f>IF(ISERROR(VLOOKUP(J14,'KAYIT LİSTESİ'!$B$4:$H$740,6,0)),"",(VLOOKUP(J14,'KAYIT LİSTESİ'!$B$4:$H$740,6,0)))</f>
        <v>KOCAELİ-B.Ş.BLD.KAĞIT SP.</v>
      </c>
      <c r="O14" s="26"/>
      <c r="P14" s="24"/>
      <c r="T14" s="246">
        <v>1186</v>
      </c>
      <c r="U14" s="247">
        <v>87</v>
      </c>
    </row>
    <row r="15" spans="1:21" s="18" customFormat="1" ht="39.75" customHeight="1">
      <c r="A15" s="22" t="s">
        <v>619</v>
      </c>
      <c r="B15" s="282">
        <v>390</v>
      </c>
      <c r="C15" s="25">
        <v>34335</v>
      </c>
      <c r="D15" s="275" t="s">
        <v>342</v>
      </c>
      <c r="E15" s="276" t="s">
        <v>339</v>
      </c>
      <c r="F15" s="338" t="s">
        <v>618</v>
      </c>
      <c r="G15" s="280">
        <v>0</v>
      </c>
      <c r="H15" s="21"/>
      <c r="I15" s="22">
        <v>8</v>
      </c>
      <c r="J15" s="23" t="s">
        <v>477</v>
      </c>
      <c r="K15" s="280">
        <f>IF(ISERROR(VLOOKUP(J15,'KAYIT LİSTESİ'!$B$4:$H$740,2,0)),"",(VLOOKUP(J15,'KAYIT LİSTESİ'!$B$4:$H$740,2,0)))</f>
        <v>477</v>
      </c>
      <c r="L15" s="25">
        <f>IF(ISERROR(VLOOKUP(J15,'KAYIT LİSTESİ'!$B$4:$H$740,4,0)),"",(VLOOKUP(J15,'KAYIT LİSTESİ'!$B$4:$H$740,4,0)))</f>
        <v>34723</v>
      </c>
      <c r="M15" s="51" t="str">
        <f>IF(ISERROR(VLOOKUP(J15,'KAYIT LİSTESİ'!$B$4:$H$740,5,0)),"",(VLOOKUP(J15,'KAYIT LİSTESİ'!$B$4:$H$740,5,0)))</f>
        <v>MİRAÇ SEMERCİ</v>
      </c>
      <c r="N15" s="51" t="str">
        <f>IF(ISERROR(VLOOKUP(J15,'KAYIT LİSTESİ'!$B$4:$H$740,6,0)),"",(VLOOKUP(J15,'KAYIT LİSTESİ'!$B$4:$H$740,6,0)))</f>
        <v>TRABZON-KARAYOLLARI SPOR</v>
      </c>
      <c r="O15" s="26"/>
      <c r="P15" s="24"/>
      <c r="T15" s="246">
        <v>1188</v>
      </c>
      <c r="U15" s="247">
        <v>86</v>
      </c>
    </row>
    <row r="16" spans="1:21" s="18" customFormat="1" ht="39.75" customHeight="1">
      <c r="A16" s="22"/>
      <c r="B16" s="282"/>
      <c r="C16" s="25"/>
      <c r="D16" s="275"/>
      <c r="E16" s="276"/>
      <c r="F16" s="26"/>
      <c r="G16" s="280"/>
      <c r="H16" s="21"/>
      <c r="I16" s="268" t="s">
        <v>17</v>
      </c>
      <c r="J16" s="269"/>
      <c r="K16" s="269"/>
      <c r="L16" s="269"/>
      <c r="M16" s="272" t="s">
        <v>193</v>
      </c>
      <c r="N16" s="273"/>
      <c r="O16" s="269"/>
      <c r="P16" s="270"/>
      <c r="T16" s="246">
        <v>1190</v>
      </c>
      <c r="U16" s="247">
        <v>85</v>
      </c>
    </row>
    <row r="17" spans="1:21" s="18" customFormat="1" ht="39.75" customHeight="1">
      <c r="A17" s="22"/>
      <c r="B17" s="282"/>
      <c r="C17" s="25"/>
      <c r="D17" s="275"/>
      <c r="E17" s="276"/>
      <c r="F17" s="26"/>
      <c r="G17" s="280"/>
      <c r="H17" s="21"/>
      <c r="I17" s="50" t="s">
        <v>12</v>
      </c>
      <c r="J17" s="47" t="s">
        <v>43</v>
      </c>
      <c r="K17" s="47" t="s">
        <v>42</v>
      </c>
      <c r="L17" s="48" t="s">
        <v>13</v>
      </c>
      <c r="M17" s="49" t="s">
        <v>14</v>
      </c>
      <c r="N17" s="49" t="s">
        <v>279</v>
      </c>
      <c r="O17" s="47" t="s">
        <v>15</v>
      </c>
      <c r="P17" s="47" t="s">
        <v>27</v>
      </c>
      <c r="T17" s="246">
        <v>1192</v>
      </c>
      <c r="U17" s="247">
        <v>84</v>
      </c>
    </row>
    <row r="18" spans="1:21" s="18" customFormat="1" ht="39.75" customHeight="1">
      <c r="A18" s="22"/>
      <c r="B18" s="282"/>
      <c r="C18" s="25"/>
      <c r="D18" s="275"/>
      <c r="E18" s="276"/>
      <c r="F18" s="26"/>
      <c r="G18" s="280"/>
      <c r="H18" s="21"/>
      <c r="I18" s="22">
        <v>1</v>
      </c>
      <c r="J18" s="23" t="s">
        <v>478</v>
      </c>
      <c r="K18" s="280">
        <f>IF(ISERROR(VLOOKUP(J18,'KAYIT LİSTESİ'!$B$4:$H$740,2,0)),"",(VLOOKUP(J18,'KAYIT LİSTESİ'!$B$4:$H$740,2,0)))</f>
      </c>
      <c r="L18" s="25">
        <f>IF(ISERROR(VLOOKUP(J18,'KAYIT LİSTESİ'!$B$4:$H$740,4,0)),"",(VLOOKUP(J18,'KAYIT LİSTESİ'!$B$4:$H$740,4,0)))</f>
      </c>
      <c r="M18" s="51">
        <f>IF(ISERROR(VLOOKUP(J18,'KAYIT LİSTESİ'!$B$4:$H$740,5,0)),"",(VLOOKUP(J18,'KAYIT LİSTESİ'!$B$4:$H$740,5,0)))</f>
      </c>
      <c r="N18" s="51">
        <f>IF(ISERROR(VLOOKUP(J18,'KAYIT LİSTESİ'!$B$4:$H$740,6,0)),"",(VLOOKUP(J18,'KAYIT LİSTESİ'!$B$4:$H$740,6,0)))</f>
      </c>
      <c r="O18" s="26"/>
      <c r="P18" s="24"/>
      <c r="T18" s="246">
        <v>1194</v>
      </c>
      <c r="U18" s="247">
        <v>83</v>
      </c>
    </row>
    <row r="19" spans="1:21" s="18" customFormat="1" ht="39.75" customHeight="1">
      <c r="A19" s="22"/>
      <c r="B19" s="282"/>
      <c r="C19" s="25"/>
      <c r="D19" s="275"/>
      <c r="E19" s="276"/>
      <c r="F19" s="26"/>
      <c r="G19" s="280"/>
      <c r="H19" s="21"/>
      <c r="I19" s="22">
        <v>2</v>
      </c>
      <c r="J19" s="23" t="s">
        <v>479</v>
      </c>
      <c r="K19" s="280">
        <f>IF(ISERROR(VLOOKUP(J19,'KAYIT LİSTESİ'!$B$4:$H$740,2,0)),"",(VLOOKUP(J19,'KAYIT LİSTESİ'!$B$4:$H$740,2,0)))</f>
      </c>
      <c r="L19" s="25">
        <f>IF(ISERROR(VLOOKUP(J19,'KAYIT LİSTESİ'!$B$4:$H$740,4,0)),"",(VLOOKUP(J19,'KAYIT LİSTESİ'!$B$4:$H$740,4,0)))</f>
      </c>
      <c r="M19" s="51">
        <f>IF(ISERROR(VLOOKUP(J19,'KAYIT LİSTESİ'!$B$4:$H$740,5,0)),"",(VLOOKUP(J19,'KAYIT LİSTESİ'!$B$4:$H$740,5,0)))</f>
      </c>
      <c r="N19" s="51">
        <f>IF(ISERROR(VLOOKUP(J19,'KAYIT LİSTESİ'!$B$4:$H$740,6,0)),"",(VLOOKUP(J19,'KAYIT LİSTESİ'!$B$4:$H$740,6,0)))</f>
      </c>
      <c r="O19" s="26"/>
      <c r="P19" s="24"/>
      <c r="T19" s="246">
        <v>1196</v>
      </c>
      <c r="U19" s="247">
        <v>82</v>
      </c>
    </row>
    <row r="20" spans="1:21" s="18" customFormat="1" ht="39.75" customHeight="1">
      <c r="A20" s="22"/>
      <c r="B20" s="282"/>
      <c r="C20" s="25"/>
      <c r="D20" s="275"/>
      <c r="E20" s="276"/>
      <c r="F20" s="26"/>
      <c r="G20" s="280"/>
      <c r="H20" s="21"/>
      <c r="I20" s="22">
        <v>3</v>
      </c>
      <c r="J20" s="23" t="s">
        <v>480</v>
      </c>
      <c r="K20" s="280">
        <f>IF(ISERROR(VLOOKUP(J20,'KAYIT LİSTESİ'!$B$4:$H$740,2,0)),"",(VLOOKUP(J20,'KAYIT LİSTESİ'!$B$4:$H$740,2,0)))</f>
      </c>
      <c r="L20" s="25">
        <f>IF(ISERROR(VLOOKUP(J20,'KAYIT LİSTESİ'!$B$4:$H$740,4,0)),"",(VLOOKUP(J20,'KAYIT LİSTESİ'!$B$4:$H$740,4,0)))</f>
      </c>
      <c r="M20" s="51">
        <f>IF(ISERROR(VLOOKUP(J20,'KAYIT LİSTESİ'!$B$4:$H$740,5,0)),"",(VLOOKUP(J20,'KAYIT LİSTESİ'!$B$4:$H$740,5,0)))</f>
      </c>
      <c r="N20" s="51">
        <f>IF(ISERROR(VLOOKUP(J20,'KAYIT LİSTESİ'!$B$4:$H$740,6,0)),"",(VLOOKUP(J20,'KAYIT LİSTESİ'!$B$4:$H$740,6,0)))</f>
      </c>
      <c r="O20" s="26"/>
      <c r="P20" s="24"/>
      <c r="T20" s="246">
        <v>1198</v>
      </c>
      <c r="U20" s="247">
        <v>81</v>
      </c>
    </row>
    <row r="21" spans="1:21" s="18" customFormat="1" ht="39.75" customHeight="1">
      <c r="A21" s="22"/>
      <c r="B21" s="282"/>
      <c r="C21" s="25"/>
      <c r="D21" s="275"/>
      <c r="E21" s="276"/>
      <c r="F21" s="26"/>
      <c r="G21" s="280"/>
      <c r="H21" s="21"/>
      <c r="I21" s="22">
        <v>4</v>
      </c>
      <c r="J21" s="23" t="s">
        <v>481</v>
      </c>
      <c r="K21" s="280">
        <f>IF(ISERROR(VLOOKUP(J21,'KAYIT LİSTESİ'!$B$4:$H$740,2,0)),"",(VLOOKUP(J21,'KAYIT LİSTESİ'!$B$4:$H$740,2,0)))</f>
      </c>
      <c r="L21" s="25">
        <f>IF(ISERROR(VLOOKUP(J21,'KAYIT LİSTESİ'!$B$4:$H$740,4,0)),"",(VLOOKUP(J21,'KAYIT LİSTESİ'!$B$4:$H$740,4,0)))</f>
      </c>
      <c r="M21" s="51">
        <f>IF(ISERROR(VLOOKUP(J21,'KAYIT LİSTESİ'!$B$4:$H$740,5,0)),"",(VLOOKUP(J21,'KAYIT LİSTESİ'!$B$4:$H$740,5,0)))</f>
      </c>
      <c r="N21" s="51">
        <f>IF(ISERROR(VLOOKUP(J21,'KAYIT LİSTESİ'!$B$4:$H$740,6,0)),"",(VLOOKUP(J21,'KAYIT LİSTESİ'!$B$4:$H$740,6,0)))</f>
      </c>
      <c r="O21" s="26"/>
      <c r="P21" s="24"/>
      <c r="T21" s="246">
        <v>1200</v>
      </c>
      <c r="U21" s="247">
        <v>80</v>
      </c>
    </row>
    <row r="22" spans="1:21" s="18" customFormat="1" ht="39.75" customHeight="1">
      <c r="A22" s="22"/>
      <c r="B22" s="282"/>
      <c r="C22" s="25"/>
      <c r="D22" s="275"/>
      <c r="E22" s="276"/>
      <c r="F22" s="26"/>
      <c r="G22" s="280"/>
      <c r="H22" s="21"/>
      <c r="I22" s="22">
        <v>5</v>
      </c>
      <c r="J22" s="23" t="s">
        <v>482</v>
      </c>
      <c r="K22" s="280">
        <f>IF(ISERROR(VLOOKUP(J22,'KAYIT LİSTESİ'!$B$4:$H$740,2,0)),"",(VLOOKUP(J22,'KAYIT LİSTESİ'!$B$4:$H$740,2,0)))</f>
      </c>
      <c r="L22" s="25">
        <f>IF(ISERROR(VLOOKUP(J22,'KAYIT LİSTESİ'!$B$4:$H$740,4,0)),"",(VLOOKUP(J22,'KAYIT LİSTESİ'!$B$4:$H$740,4,0)))</f>
      </c>
      <c r="M22" s="51">
        <f>IF(ISERROR(VLOOKUP(J22,'KAYIT LİSTESİ'!$B$4:$H$740,5,0)),"",(VLOOKUP(J22,'KAYIT LİSTESİ'!$B$4:$H$740,5,0)))</f>
      </c>
      <c r="N22" s="51">
        <f>IF(ISERROR(VLOOKUP(J22,'KAYIT LİSTESİ'!$B$4:$H$740,6,0)),"",(VLOOKUP(J22,'KAYIT LİSTESİ'!$B$4:$H$740,6,0)))</f>
      </c>
      <c r="O22" s="26"/>
      <c r="P22" s="24"/>
      <c r="T22" s="246">
        <v>1202</v>
      </c>
      <c r="U22" s="247">
        <v>79</v>
      </c>
    </row>
    <row r="23" spans="1:21" s="18" customFormat="1" ht="39.75" customHeight="1">
      <c r="A23" s="22"/>
      <c r="B23" s="282"/>
      <c r="C23" s="25"/>
      <c r="D23" s="275"/>
      <c r="E23" s="276"/>
      <c r="F23" s="26"/>
      <c r="G23" s="280"/>
      <c r="H23" s="21"/>
      <c r="I23" s="22">
        <v>6</v>
      </c>
      <c r="J23" s="23" t="s">
        <v>483</v>
      </c>
      <c r="K23" s="280">
        <f>IF(ISERROR(VLOOKUP(J23,'KAYIT LİSTESİ'!$B$4:$H$740,2,0)),"",(VLOOKUP(J23,'KAYIT LİSTESİ'!$B$4:$H$740,2,0)))</f>
      </c>
      <c r="L23" s="25">
        <f>IF(ISERROR(VLOOKUP(J23,'KAYIT LİSTESİ'!$B$4:$H$740,4,0)),"",(VLOOKUP(J23,'KAYIT LİSTESİ'!$B$4:$H$740,4,0)))</f>
      </c>
      <c r="M23" s="51">
        <f>IF(ISERROR(VLOOKUP(J23,'KAYIT LİSTESİ'!$B$4:$H$740,5,0)),"",(VLOOKUP(J23,'KAYIT LİSTESİ'!$B$4:$H$740,5,0)))</f>
      </c>
      <c r="N23" s="51">
        <f>IF(ISERROR(VLOOKUP(J23,'KAYIT LİSTESİ'!$B$4:$H$740,6,0)),"",(VLOOKUP(J23,'KAYIT LİSTESİ'!$B$4:$H$740,6,0)))</f>
      </c>
      <c r="O23" s="26"/>
      <c r="P23" s="24"/>
      <c r="T23" s="246">
        <v>1204</v>
      </c>
      <c r="U23" s="247">
        <v>78</v>
      </c>
    </row>
    <row r="24" spans="1:21" s="18" customFormat="1" ht="39.75" customHeight="1">
      <c r="A24" s="22"/>
      <c r="B24" s="282"/>
      <c r="C24" s="25"/>
      <c r="D24" s="275"/>
      <c r="E24" s="276"/>
      <c r="F24" s="26"/>
      <c r="G24" s="280"/>
      <c r="H24" s="21"/>
      <c r="I24" s="22">
        <v>7</v>
      </c>
      <c r="J24" s="23" t="s">
        <v>484</v>
      </c>
      <c r="K24" s="280">
        <f>IF(ISERROR(VLOOKUP(J24,'KAYIT LİSTESİ'!$B$4:$H$740,2,0)),"",(VLOOKUP(J24,'KAYIT LİSTESİ'!$B$4:$H$740,2,0)))</f>
      </c>
      <c r="L24" s="25">
        <f>IF(ISERROR(VLOOKUP(J24,'KAYIT LİSTESİ'!$B$4:$H$740,4,0)),"",(VLOOKUP(J24,'KAYIT LİSTESİ'!$B$4:$H$740,4,0)))</f>
      </c>
      <c r="M24" s="51">
        <f>IF(ISERROR(VLOOKUP(J24,'KAYIT LİSTESİ'!$B$4:$H$740,5,0)),"",(VLOOKUP(J24,'KAYIT LİSTESİ'!$B$4:$H$740,5,0)))</f>
      </c>
      <c r="N24" s="51">
        <f>IF(ISERROR(VLOOKUP(J24,'KAYIT LİSTESİ'!$B$4:$H$740,6,0)),"",(VLOOKUP(J24,'KAYIT LİSTESİ'!$B$4:$H$740,6,0)))</f>
      </c>
      <c r="O24" s="26"/>
      <c r="P24" s="24"/>
      <c r="T24" s="246">
        <v>1206</v>
      </c>
      <c r="U24" s="247">
        <v>77</v>
      </c>
    </row>
    <row r="25" spans="1:21" s="18" customFormat="1" ht="39.75" customHeight="1">
      <c r="A25" s="22"/>
      <c r="B25" s="282"/>
      <c r="C25" s="25"/>
      <c r="D25" s="275"/>
      <c r="E25" s="276"/>
      <c r="F25" s="26"/>
      <c r="G25" s="280"/>
      <c r="H25" s="21"/>
      <c r="I25" s="22">
        <v>8</v>
      </c>
      <c r="J25" s="23" t="s">
        <v>485</v>
      </c>
      <c r="K25" s="280">
        <f>IF(ISERROR(VLOOKUP(J25,'KAYIT LİSTESİ'!$B$4:$H$740,2,0)),"",(VLOOKUP(J25,'KAYIT LİSTESİ'!$B$4:$H$740,2,0)))</f>
      </c>
      <c r="L25" s="25">
        <f>IF(ISERROR(VLOOKUP(J25,'KAYIT LİSTESİ'!$B$4:$H$740,4,0)),"",(VLOOKUP(J25,'KAYIT LİSTESİ'!$B$4:$H$740,4,0)))</f>
      </c>
      <c r="M25" s="51">
        <f>IF(ISERROR(VLOOKUP(J25,'KAYIT LİSTESİ'!$B$4:$H$740,5,0)),"",(VLOOKUP(J25,'KAYIT LİSTESİ'!$B$4:$H$740,5,0)))</f>
      </c>
      <c r="N25" s="51">
        <f>IF(ISERROR(VLOOKUP(J25,'KAYIT LİSTESİ'!$B$4:$H$740,6,0)),"",(VLOOKUP(J25,'KAYIT LİSTESİ'!$B$4:$H$740,6,0)))</f>
      </c>
      <c r="O25" s="26"/>
      <c r="P25" s="24"/>
      <c r="T25" s="246">
        <v>1208</v>
      </c>
      <c r="U25" s="247">
        <v>76</v>
      </c>
    </row>
    <row r="26" spans="1:21" s="18" customFormat="1" ht="39.75" customHeight="1">
      <c r="A26" s="22"/>
      <c r="B26" s="282"/>
      <c r="C26" s="25"/>
      <c r="D26" s="275"/>
      <c r="E26" s="276"/>
      <c r="F26" s="26"/>
      <c r="G26" s="280"/>
      <c r="H26" s="21"/>
      <c r="I26" s="268" t="s">
        <v>18</v>
      </c>
      <c r="J26" s="269"/>
      <c r="K26" s="269"/>
      <c r="L26" s="269"/>
      <c r="M26" s="272" t="s">
        <v>193</v>
      </c>
      <c r="N26" s="273"/>
      <c r="O26" s="269"/>
      <c r="P26" s="270"/>
      <c r="T26" s="246">
        <v>1210</v>
      </c>
      <c r="U26" s="247">
        <v>75</v>
      </c>
    </row>
    <row r="27" spans="1:21" s="18" customFormat="1" ht="39.75" customHeight="1">
      <c r="A27" s="22"/>
      <c r="B27" s="282"/>
      <c r="C27" s="25"/>
      <c r="D27" s="275"/>
      <c r="E27" s="276"/>
      <c r="F27" s="26"/>
      <c r="G27" s="280"/>
      <c r="H27" s="21"/>
      <c r="I27" s="50" t="s">
        <v>12</v>
      </c>
      <c r="J27" s="47" t="s">
        <v>43</v>
      </c>
      <c r="K27" s="47" t="s">
        <v>42</v>
      </c>
      <c r="L27" s="48" t="s">
        <v>13</v>
      </c>
      <c r="M27" s="49" t="s">
        <v>14</v>
      </c>
      <c r="N27" s="49" t="s">
        <v>279</v>
      </c>
      <c r="O27" s="47" t="s">
        <v>15</v>
      </c>
      <c r="P27" s="47" t="s">
        <v>27</v>
      </c>
      <c r="T27" s="246">
        <v>1213</v>
      </c>
      <c r="U27" s="247">
        <v>74</v>
      </c>
    </row>
    <row r="28" spans="1:21" s="18" customFormat="1" ht="39.75" customHeight="1">
      <c r="A28" s="22"/>
      <c r="B28" s="282"/>
      <c r="C28" s="25"/>
      <c r="D28" s="275"/>
      <c r="E28" s="276"/>
      <c r="F28" s="26"/>
      <c r="G28" s="280"/>
      <c r="H28" s="21"/>
      <c r="I28" s="22">
        <v>1</v>
      </c>
      <c r="J28" s="23" t="s">
        <v>486</v>
      </c>
      <c r="K28" s="280">
        <f>IF(ISERROR(VLOOKUP(J28,'KAYIT LİSTESİ'!$B$4:$H$740,2,0)),"",(VLOOKUP(J28,'KAYIT LİSTESİ'!$B$4:$H$740,2,0)))</f>
      </c>
      <c r="L28" s="25">
        <f>IF(ISERROR(VLOOKUP(J28,'KAYIT LİSTESİ'!$B$4:$H$740,4,0)),"",(VLOOKUP(J28,'KAYIT LİSTESİ'!$B$4:$H$740,4,0)))</f>
      </c>
      <c r="M28" s="51">
        <f>IF(ISERROR(VLOOKUP(J28,'KAYIT LİSTESİ'!$B$4:$H$740,5,0)),"",(VLOOKUP(J28,'KAYIT LİSTESİ'!$B$4:$H$740,5,0)))</f>
      </c>
      <c r="N28" s="51">
        <f>IF(ISERROR(VLOOKUP(J28,'KAYIT LİSTESİ'!$B$4:$H$740,6,0)),"",(VLOOKUP(J28,'KAYIT LİSTESİ'!$B$4:$H$740,6,0)))</f>
      </c>
      <c r="O28" s="26"/>
      <c r="P28" s="24"/>
      <c r="T28" s="246">
        <v>1216</v>
      </c>
      <c r="U28" s="247">
        <v>73</v>
      </c>
    </row>
    <row r="29" spans="1:21" s="18" customFormat="1" ht="39.75" customHeight="1">
      <c r="A29" s="22"/>
      <c r="B29" s="282"/>
      <c r="C29" s="25"/>
      <c r="D29" s="275"/>
      <c r="E29" s="276"/>
      <c r="F29" s="26"/>
      <c r="G29" s="280"/>
      <c r="H29" s="21"/>
      <c r="I29" s="22">
        <v>2</v>
      </c>
      <c r="J29" s="23" t="s">
        <v>487</v>
      </c>
      <c r="K29" s="280">
        <f>IF(ISERROR(VLOOKUP(J29,'KAYIT LİSTESİ'!$B$4:$H$740,2,0)),"",(VLOOKUP(J29,'KAYIT LİSTESİ'!$B$4:$H$740,2,0)))</f>
      </c>
      <c r="L29" s="25">
        <f>IF(ISERROR(VLOOKUP(J29,'KAYIT LİSTESİ'!$B$4:$H$740,4,0)),"",(VLOOKUP(J29,'KAYIT LİSTESİ'!$B$4:$H$740,4,0)))</f>
      </c>
      <c r="M29" s="51">
        <f>IF(ISERROR(VLOOKUP(J29,'KAYIT LİSTESİ'!$B$4:$H$740,5,0)),"",(VLOOKUP(J29,'KAYIT LİSTESİ'!$B$4:$H$740,5,0)))</f>
      </c>
      <c r="N29" s="51">
        <f>IF(ISERROR(VLOOKUP(J29,'KAYIT LİSTESİ'!$B$4:$H$740,6,0)),"",(VLOOKUP(J29,'KAYIT LİSTESİ'!$B$4:$H$740,6,0)))</f>
      </c>
      <c r="O29" s="26"/>
      <c r="P29" s="24"/>
      <c r="T29" s="246">
        <v>1219</v>
      </c>
      <c r="U29" s="247">
        <v>72</v>
      </c>
    </row>
    <row r="30" spans="1:21" s="18" customFormat="1" ht="39.75" customHeight="1">
      <c r="A30" s="22"/>
      <c r="B30" s="282"/>
      <c r="C30" s="25"/>
      <c r="D30" s="275"/>
      <c r="E30" s="276"/>
      <c r="F30" s="26"/>
      <c r="G30" s="280"/>
      <c r="H30" s="21"/>
      <c r="I30" s="22">
        <v>3</v>
      </c>
      <c r="J30" s="23" t="s">
        <v>488</v>
      </c>
      <c r="K30" s="280">
        <f>IF(ISERROR(VLOOKUP(J30,'KAYIT LİSTESİ'!$B$4:$H$740,2,0)),"",(VLOOKUP(J30,'KAYIT LİSTESİ'!$B$4:$H$740,2,0)))</f>
      </c>
      <c r="L30" s="25">
        <f>IF(ISERROR(VLOOKUP(J30,'KAYIT LİSTESİ'!$B$4:$H$740,4,0)),"",(VLOOKUP(J30,'KAYIT LİSTESİ'!$B$4:$H$740,4,0)))</f>
      </c>
      <c r="M30" s="51">
        <f>IF(ISERROR(VLOOKUP(J30,'KAYIT LİSTESİ'!$B$4:$H$740,5,0)),"",(VLOOKUP(J30,'KAYIT LİSTESİ'!$B$4:$H$740,5,0)))</f>
      </c>
      <c r="N30" s="51">
        <f>IF(ISERROR(VLOOKUP(J30,'KAYIT LİSTESİ'!$B$4:$H$740,6,0)),"",(VLOOKUP(J30,'KAYIT LİSTESİ'!$B$4:$H$740,6,0)))</f>
      </c>
      <c r="O30" s="26"/>
      <c r="P30" s="24"/>
      <c r="T30" s="246">
        <v>1222</v>
      </c>
      <c r="U30" s="247">
        <v>71</v>
      </c>
    </row>
    <row r="31" spans="1:21" s="18" customFormat="1" ht="39.75" customHeight="1">
      <c r="A31" s="22"/>
      <c r="B31" s="282"/>
      <c r="C31" s="25"/>
      <c r="D31" s="275"/>
      <c r="E31" s="276"/>
      <c r="F31" s="26"/>
      <c r="G31" s="280"/>
      <c r="H31" s="21"/>
      <c r="I31" s="22">
        <v>4</v>
      </c>
      <c r="J31" s="23" t="s">
        <v>489</v>
      </c>
      <c r="K31" s="280">
        <f>IF(ISERROR(VLOOKUP(J31,'KAYIT LİSTESİ'!$B$4:$H$740,2,0)),"",(VLOOKUP(J31,'KAYIT LİSTESİ'!$B$4:$H$740,2,0)))</f>
      </c>
      <c r="L31" s="25">
        <f>IF(ISERROR(VLOOKUP(J31,'KAYIT LİSTESİ'!$B$4:$H$740,4,0)),"",(VLOOKUP(J31,'KAYIT LİSTESİ'!$B$4:$H$740,4,0)))</f>
      </c>
      <c r="M31" s="51">
        <f>IF(ISERROR(VLOOKUP(J31,'KAYIT LİSTESİ'!$B$4:$H$740,5,0)),"",(VLOOKUP(J31,'KAYIT LİSTESİ'!$B$4:$H$740,5,0)))</f>
      </c>
      <c r="N31" s="51">
        <f>IF(ISERROR(VLOOKUP(J31,'KAYIT LİSTESİ'!$B$4:$H$740,6,0)),"",(VLOOKUP(J31,'KAYIT LİSTESİ'!$B$4:$H$740,6,0)))</f>
      </c>
      <c r="O31" s="26"/>
      <c r="P31" s="24"/>
      <c r="T31" s="246">
        <v>1225</v>
      </c>
      <c r="U31" s="247">
        <v>70</v>
      </c>
    </row>
    <row r="32" spans="1:21" s="18" customFormat="1" ht="39.75" customHeight="1">
      <c r="A32" s="22"/>
      <c r="B32" s="282"/>
      <c r="C32" s="25"/>
      <c r="D32" s="275"/>
      <c r="E32" s="276"/>
      <c r="F32" s="26"/>
      <c r="G32" s="280"/>
      <c r="H32" s="21"/>
      <c r="I32" s="22">
        <v>5</v>
      </c>
      <c r="J32" s="23" t="s">
        <v>490</v>
      </c>
      <c r="K32" s="280">
        <f>IF(ISERROR(VLOOKUP(J32,'KAYIT LİSTESİ'!$B$4:$H$740,2,0)),"",(VLOOKUP(J32,'KAYIT LİSTESİ'!$B$4:$H$740,2,0)))</f>
      </c>
      <c r="L32" s="25">
        <f>IF(ISERROR(VLOOKUP(J32,'KAYIT LİSTESİ'!$B$4:$H$740,4,0)),"",(VLOOKUP(J32,'KAYIT LİSTESİ'!$B$4:$H$740,4,0)))</f>
      </c>
      <c r="M32" s="51">
        <f>IF(ISERROR(VLOOKUP(J32,'KAYIT LİSTESİ'!$B$4:$H$740,5,0)),"",(VLOOKUP(J32,'KAYIT LİSTESİ'!$B$4:$H$740,5,0)))</f>
      </c>
      <c r="N32" s="51">
        <f>IF(ISERROR(VLOOKUP(J32,'KAYIT LİSTESİ'!$B$4:$H$740,6,0)),"",(VLOOKUP(J32,'KAYIT LİSTESİ'!$B$4:$H$740,6,0)))</f>
      </c>
      <c r="O32" s="26"/>
      <c r="P32" s="24"/>
      <c r="T32" s="246">
        <v>1228</v>
      </c>
      <c r="U32" s="247">
        <v>69</v>
      </c>
    </row>
    <row r="33" spans="1:21" s="18" customFormat="1" ht="39.75" customHeight="1">
      <c r="A33" s="22"/>
      <c r="B33" s="282"/>
      <c r="C33" s="25"/>
      <c r="D33" s="275"/>
      <c r="E33" s="276"/>
      <c r="F33" s="26"/>
      <c r="G33" s="280"/>
      <c r="H33" s="21"/>
      <c r="I33" s="22">
        <v>6</v>
      </c>
      <c r="J33" s="23" t="s">
        <v>491</v>
      </c>
      <c r="K33" s="280">
        <f>IF(ISERROR(VLOOKUP(J33,'KAYIT LİSTESİ'!$B$4:$H$740,2,0)),"",(VLOOKUP(J33,'KAYIT LİSTESİ'!$B$4:$H$740,2,0)))</f>
      </c>
      <c r="L33" s="25">
        <f>IF(ISERROR(VLOOKUP(J33,'KAYIT LİSTESİ'!$B$4:$H$740,4,0)),"",(VLOOKUP(J33,'KAYIT LİSTESİ'!$B$4:$H$740,4,0)))</f>
      </c>
      <c r="M33" s="51">
        <f>IF(ISERROR(VLOOKUP(J33,'KAYIT LİSTESİ'!$B$4:$H$740,5,0)),"",(VLOOKUP(J33,'KAYIT LİSTESİ'!$B$4:$H$740,5,0)))</f>
      </c>
      <c r="N33" s="51">
        <f>IF(ISERROR(VLOOKUP(J33,'KAYIT LİSTESİ'!$B$4:$H$740,6,0)),"",(VLOOKUP(J33,'KAYIT LİSTESİ'!$B$4:$H$740,6,0)))</f>
      </c>
      <c r="O33" s="26"/>
      <c r="P33" s="24"/>
      <c r="T33" s="246">
        <v>1231</v>
      </c>
      <c r="U33" s="247">
        <v>68</v>
      </c>
    </row>
    <row r="34" spans="1:21" s="18" customFormat="1" ht="39.75" customHeight="1">
      <c r="A34" s="22"/>
      <c r="B34" s="282"/>
      <c r="C34" s="25"/>
      <c r="D34" s="275"/>
      <c r="E34" s="276"/>
      <c r="F34" s="26"/>
      <c r="G34" s="280"/>
      <c r="H34" s="21"/>
      <c r="I34" s="22">
        <v>7</v>
      </c>
      <c r="J34" s="23" t="s">
        <v>492</v>
      </c>
      <c r="K34" s="280">
        <f>IF(ISERROR(VLOOKUP(J34,'KAYIT LİSTESİ'!$B$4:$H$740,2,0)),"",(VLOOKUP(J34,'KAYIT LİSTESİ'!$B$4:$H$740,2,0)))</f>
      </c>
      <c r="L34" s="25">
        <f>IF(ISERROR(VLOOKUP(J34,'KAYIT LİSTESİ'!$B$4:$H$740,4,0)),"",(VLOOKUP(J34,'KAYIT LİSTESİ'!$B$4:$H$740,4,0)))</f>
      </c>
      <c r="M34" s="51">
        <f>IF(ISERROR(VLOOKUP(J34,'KAYIT LİSTESİ'!$B$4:$H$740,5,0)),"",(VLOOKUP(J34,'KAYIT LİSTESİ'!$B$4:$H$740,5,0)))</f>
      </c>
      <c r="N34" s="51">
        <f>IF(ISERROR(VLOOKUP(J34,'KAYIT LİSTESİ'!$B$4:$H$740,6,0)),"",(VLOOKUP(J34,'KAYIT LİSTESİ'!$B$4:$H$740,6,0)))</f>
      </c>
      <c r="O34" s="26"/>
      <c r="P34" s="24"/>
      <c r="T34" s="246">
        <v>1234</v>
      </c>
      <c r="U34" s="247">
        <v>67</v>
      </c>
    </row>
    <row r="35" spans="1:21" s="18" customFormat="1" ht="39.75" customHeight="1">
      <c r="A35" s="22"/>
      <c r="B35" s="282"/>
      <c r="C35" s="25"/>
      <c r="D35" s="275"/>
      <c r="E35" s="276"/>
      <c r="F35" s="26"/>
      <c r="G35" s="280"/>
      <c r="H35" s="21"/>
      <c r="I35" s="22">
        <v>8</v>
      </c>
      <c r="J35" s="23" t="s">
        <v>493</v>
      </c>
      <c r="K35" s="280">
        <f>IF(ISERROR(VLOOKUP(J35,'KAYIT LİSTESİ'!$B$4:$H$740,2,0)),"",(VLOOKUP(J35,'KAYIT LİSTESİ'!$B$4:$H$740,2,0)))</f>
      </c>
      <c r="L35" s="25">
        <f>IF(ISERROR(VLOOKUP(J35,'KAYIT LİSTESİ'!$B$4:$H$740,4,0)),"",(VLOOKUP(J35,'KAYIT LİSTESİ'!$B$4:$H$740,4,0)))</f>
      </c>
      <c r="M35" s="51">
        <f>IF(ISERROR(VLOOKUP(J35,'KAYIT LİSTESİ'!$B$4:$H$740,5,0)),"",(VLOOKUP(J35,'KAYIT LİSTESİ'!$B$4:$H$740,5,0)))</f>
      </c>
      <c r="N35" s="51">
        <f>IF(ISERROR(VLOOKUP(J35,'KAYIT LİSTESİ'!$B$4:$H$740,6,0)),"",(VLOOKUP(J35,'KAYIT LİSTESİ'!$B$4:$H$740,6,0)))</f>
      </c>
      <c r="O35" s="26"/>
      <c r="P35" s="24"/>
      <c r="T35" s="246">
        <v>1237</v>
      </c>
      <c r="U35" s="247">
        <v>66</v>
      </c>
    </row>
    <row r="36" spans="1:21" ht="13.5" customHeight="1">
      <c r="A36" s="36"/>
      <c r="B36" s="36"/>
      <c r="C36" s="37"/>
      <c r="D36" s="58"/>
      <c r="E36" s="38"/>
      <c r="F36" s="39"/>
      <c r="G36" s="40"/>
      <c r="I36" s="41"/>
      <c r="J36" s="42"/>
      <c r="K36" s="43"/>
      <c r="L36" s="44"/>
      <c r="M36" s="54"/>
      <c r="N36" s="54"/>
      <c r="O36" s="45"/>
      <c r="P36" s="43"/>
      <c r="T36" s="246">
        <v>1275</v>
      </c>
      <c r="U36" s="247">
        <v>55</v>
      </c>
    </row>
    <row r="37" spans="1:21" ht="14.25" customHeight="1">
      <c r="A37" s="30" t="s">
        <v>19</v>
      </c>
      <c r="B37" s="30"/>
      <c r="C37" s="30"/>
      <c r="D37" s="59"/>
      <c r="E37" s="52" t="s">
        <v>0</v>
      </c>
      <c r="F37" s="46" t="s">
        <v>1</v>
      </c>
      <c r="G37" s="27"/>
      <c r="H37" s="31" t="s">
        <v>2</v>
      </c>
      <c r="I37" s="31"/>
      <c r="J37" s="31"/>
      <c r="K37" s="31"/>
      <c r="M37" s="55" t="s">
        <v>3</v>
      </c>
      <c r="N37" s="56" t="s">
        <v>3</v>
      </c>
      <c r="O37" s="27" t="s">
        <v>3</v>
      </c>
      <c r="P37" s="30"/>
      <c r="Q37" s="32"/>
      <c r="T37" s="246">
        <v>1280</v>
      </c>
      <c r="U37" s="247">
        <v>54</v>
      </c>
    </row>
    <row r="38" spans="20:21" ht="12.75">
      <c r="T38" s="246">
        <v>1285</v>
      </c>
      <c r="U38" s="247">
        <v>53</v>
      </c>
    </row>
    <row r="39" spans="20:21" ht="12.75">
      <c r="T39" s="246">
        <v>1290</v>
      </c>
      <c r="U39" s="247">
        <v>52</v>
      </c>
    </row>
    <row r="40" spans="20:21" ht="12.75">
      <c r="T40" s="246">
        <v>1295</v>
      </c>
      <c r="U40" s="247">
        <v>51</v>
      </c>
    </row>
    <row r="41" spans="20:21" ht="12.75">
      <c r="T41" s="246">
        <v>1300</v>
      </c>
      <c r="U41" s="247">
        <v>50</v>
      </c>
    </row>
    <row r="42" spans="20:21" ht="12.75">
      <c r="T42" s="246">
        <v>1305</v>
      </c>
      <c r="U42" s="247">
        <v>49</v>
      </c>
    </row>
    <row r="43" spans="20:21" ht="12.75">
      <c r="T43" s="246">
        <v>1310</v>
      </c>
      <c r="U43" s="247">
        <v>48</v>
      </c>
    </row>
    <row r="44" spans="20:21" ht="12.75">
      <c r="T44" s="246">
        <v>1315</v>
      </c>
      <c r="U44" s="247">
        <v>47</v>
      </c>
    </row>
    <row r="45" spans="20:21" ht="12.75">
      <c r="T45" s="246">
        <v>1320</v>
      </c>
      <c r="U45" s="247">
        <v>46</v>
      </c>
    </row>
    <row r="46" spans="20:21" ht="12.75">
      <c r="T46" s="246">
        <v>1325</v>
      </c>
      <c r="U46" s="247">
        <v>45</v>
      </c>
    </row>
    <row r="47" spans="20:21" ht="12.75">
      <c r="T47" s="246">
        <v>1330</v>
      </c>
      <c r="U47" s="247">
        <v>44</v>
      </c>
    </row>
    <row r="48" spans="20:21" ht="12.75">
      <c r="T48" s="246">
        <v>1335</v>
      </c>
      <c r="U48" s="247">
        <v>43</v>
      </c>
    </row>
    <row r="49" spans="20:21" ht="12.75">
      <c r="T49" s="246">
        <v>1340</v>
      </c>
      <c r="U49" s="247">
        <v>42</v>
      </c>
    </row>
    <row r="50" spans="20:21" ht="12.75">
      <c r="T50" s="246">
        <v>1345</v>
      </c>
      <c r="U50" s="247">
        <v>41</v>
      </c>
    </row>
    <row r="51" spans="20:21" ht="12.75">
      <c r="T51" s="246">
        <v>1350</v>
      </c>
      <c r="U51" s="247">
        <v>40</v>
      </c>
    </row>
    <row r="52" spans="20:21" ht="12.75">
      <c r="T52" s="246">
        <v>1355</v>
      </c>
      <c r="U52" s="247">
        <v>39</v>
      </c>
    </row>
    <row r="53" spans="20:21" ht="12.75">
      <c r="T53" s="246">
        <v>1365</v>
      </c>
      <c r="U53" s="247">
        <v>38</v>
      </c>
    </row>
    <row r="54" spans="20:21" ht="12.75">
      <c r="T54" s="246">
        <v>1375</v>
      </c>
      <c r="U54" s="247">
        <v>37</v>
      </c>
    </row>
    <row r="55" spans="20:21" ht="12.75">
      <c r="T55" s="246">
        <v>1385</v>
      </c>
      <c r="U55" s="247">
        <v>36</v>
      </c>
    </row>
    <row r="56" spans="20:21" ht="12.75">
      <c r="T56" s="246">
        <v>1395</v>
      </c>
      <c r="U56" s="247">
        <v>35</v>
      </c>
    </row>
    <row r="57" spans="20:21" ht="12.75">
      <c r="T57" s="246">
        <v>1405</v>
      </c>
      <c r="U57" s="247">
        <v>34</v>
      </c>
    </row>
    <row r="58" spans="20:21" ht="12.75">
      <c r="T58" s="246">
        <v>1415</v>
      </c>
      <c r="U58" s="247">
        <v>33</v>
      </c>
    </row>
    <row r="59" spans="20:21" ht="12.75">
      <c r="T59" s="246">
        <v>1425</v>
      </c>
      <c r="U59" s="247">
        <v>32</v>
      </c>
    </row>
    <row r="60" spans="20:21" ht="12.75">
      <c r="T60" s="246">
        <v>1435</v>
      </c>
      <c r="U60" s="247">
        <v>31</v>
      </c>
    </row>
    <row r="61" spans="20:21" ht="12.75">
      <c r="T61" s="246">
        <v>1445</v>
      </c>
      <c r="U61" s="247">
        <v>30</v>
      </c>
    </row>
    <row r="62" spans="20:21" ht="12.75">
      <c r="T62" s="246">
        <v>1455</v>
      </c>
      <c r="U62" s="247">
        <v>29</v>
      </c>
    </row>
    <row r="63" spans="20:21" ht="12.75">
      <c r="T63" s="246">
        <v>1465</v>
      </c>
      <c r="U63" s="247">
        <v>28</v>
      </c>
    </row>
    <row r="64" spans="20:21" ht="12.75">
      <c r="T64" s="246">
        <v>1475</v>
      </c>
      <c r="U64" s="247">
        <v>27</v>
      </c>
    </row>
    <row r="65" spans="20:21" ht="12.75">
      <c r="T65" s="246">
        <v>1485</v>
      </c>
      <c r="U65" s="247">
        <v>26</v>
      </c>
    </row>
    <row r="66" spans="20:21" ht="12.75">
      <c r="T66" s="246">
        <v>1495</v>
      </c>
      <c r="U66" s="247">
        <v>25</v>
      </c>
    </row>
    <row r="67" spans="20:21" ht="12.75">
      <c r="T67" s="246">
        <v>1505</v>
      </c>
      <c r="U67" s="247">
        <v>24</v>
      </c>
    </row>
    <row r="68" spans="20:21" ht="12.75">
      <c r="T68" s="246">
        <v>1515</v>
      </c>
      <c r="U68" s="247">
        <v>23</v>
      </c>
    </row>
    <row r="69" spans="20:21" ht="12.75">
      <c r="T69" s="246">
        <v>1525</v>
      </c>
      <c r="U69" s="247">
        <v>22</v>
      </c>
    </row>
    <row r="70" spans="20:21" ht="12.75">
      <c r="T70" s="246">
        <v>1535</v>
      </c>
      <c r="U70" s="247">
        <v>21</v>
      </c>
    </row>
    <row r="71" spans="20:21" ht="12.75">
      <c r="T71" s="246">
        <v>1545</v>
      </c>
      <c r="U71" s="247">
        <v>20</v>
      </c>
    </row>
    <row r="72" spans="20:21" ht="12.75">
      <c r="T72" s="246">
        <v>1555</v>
      </c>
      <c r="U72" s="247">
        <v>19</v>
      </c>
    </row>
    <row r="73" spans="20:21" ht="12.75">
      <c r="T73" s="246">
        <v>1565</v>
      </c>
      <c r="U73" s="247">
        <v>18</v>
      </c>
    </row>
    <row r="74" spans="20:21" ht="12.75">
      <c r="T74" s="246">
        <v>1575</v>
      </c>
      <c r="U74" s="247">
        <v>17</v>
      </c>
    </row>
    <row r="75" spans="20:21" ht="12.75">
      <c r="T75" s="246">
        <v>1585</v>
      </c>
      <c r="U75" s="247">
        <v>16</v>
      </c>
    </row>
    <row r="76" spans="20:21" ht="12.75">
      <c r="T76" s="246">
        <v>1595</v>
      </c>
      <c r="U76" s="247">
        <v>15</v>
      </c>
    </row>
    <row r="77" spans="20:21" ht="12.75">
      <c r="T77" s="246">
        <v>1605</v>
      </c>
      <c r="U77" s="247">
        <v>14</v>
      </c>
    </row>
    <row r="78" spans="20:21" ht="12.75">
      <c r="T78" s="246">
        <v>1615</v>
      </c>
      <c r="U78" s="247">
        <v>13</v>
      </c>
    </row>
    <row r="79" spans="20:21" ht="12.75">
      <c r="T79" s="246">
        <v>1625</v>
      </c>
      <c r="U79" s="247">
        <v>12</v>
      </c>
    </row>
    <row r="80" spans="20:21" ht="12.75">
      <c r="T80" s="246">
        <v>1645</v>
      </c>
      <c r="U80" s="247">
        <v>11</v>
      </c>
    </row>
    <row r="81" spans="20:21" ht="12.75">
      <c r="T81" s="246">
        <v>1665</v>
      </c>
      <c r="U81" s="247">
        <v>10</v>
      </c>
    </row>
    <row r="82" spans="20:21" ht="12.75">
      <c r="T82" s="246">
        <v>1685</v>
      </c>
      <c r="U82" s="247">
        <v>9</v>
      </c>
    </row>
    <row r="83" spans="20:21" ht="12.75">
      <c r="T83" s="246">
        <v>1705</v>
      </c>
      <c r="U83" s="247">
        <v>8</v>
      </c>
    </row>
    <row r="84" spans="20:21" ht="12.75">
      <c r="T84" s="246">
        <v>1725</v>
      </c>
      <c r="U84" s="247">
        <v>7</v>
      </c>
    </row>
    <row r="85" spans="20:21" ht="12.75">
      <c r="T85" s="246">
        <v>1745</v>
      </c>
      <c r="U85" s="247">
        <v>6</v>
      </c>
    </row>
    <row r="86" spans="20:21" ht="12.75">
      <c r="T86" s="246">
        <v>1765</v>
      </c>
      <c r="U86" s="247">
        <v>5</v>
      </c>
    </row>
    <row r="87" spans="20:21" ht="12.75">
      <c r="T87" s="246">
        <v>1785</v>
      </c>
      <c r="U87" s="247">
        <v>4</v>
      </c>
    </row>
    <row r="88" spans="20:21" ht="12.75">
      <c r="T88" s="246">
        <v>1805</v>
      </c>
      <c r="U88" s="247">
        <v>3</v>
      </c>
    </row>
    <row r="89" spans="20:21" ht="12.75">
      <c r="T89" s="246">
        <v>1825</v>
      </c>
      <c r="U89" s="247">
        <v>2</v>
      </c>
    </row>
    <row r="90" spans="20:21" ht="12.75">
      <c r="T90" s="246">
        <v>1845</v>
      </c>
      <c r="U90" s="247">
        <v>1</v>
      </c>
    </row>
  </sheetData>
  <sheetProtection/>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7" r:id="rId2"/>
  <ignoredErrors>
    <ignoredError sqref="D4 N5" unlockedFormula="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U90"/>
  <sheetViews>
    <sheetView view="pageBreakPreview" zoomScale="90" zoomScaleSheetLayoutView="90" zoomScalePageLayoutView="0" workbookViewId="0" topLeftCell="A1">
      <selection activeCell="A16" sqref="A16:A35"/>
    </sheetView>
  </sheetViews>
  <sheetFormatPr defaultColWidth="9.140625" defaultRowHeight="12.75"/>
  <cols>
    <col min="1" max="1" width="4.8515625" style="27" customWidth="1"/>
    <col min="2" max="2" width="7.7109375" style="27" bestFit="1" customWidth="1"/>
    <col min="3" max="3" width="14.421875" style="20" customWidth="1"/>
    <col min="4" max="4" width="20.8515625" style="53" customWidth="1"/>
    <col min="5" max="5" width="28.28125" style="53" customWidth="1"/>
    <col min="6" max="6" width="9.28125" style="174" customWidth="1"/>
    <col min="7" max="7" width="7.57421875" style="28" customWidth="1"/>
    <col min="8" max="8" width="2.140625" style="20" customWidth="1"/>
    <col min="9" max="9" width="4.421875" style="27" customWidth="1"/>
    <col min="10" max="10" width="8.140625" style="27" hidden="1" customWidth="1"/>
    <col min="11" max="11" width="6.57421875" style="27" customWidth="1"/>
    <col min="12" max="12" width="12.7109375" style="29" customWidth="1"/>
    <col min="13" max="13" width="14.7109375" style="57" bestFit="1" customWidth="1"/>
    <col min="14" max="14" width="26.8515625" style="57" customWidth="1"/>
    <col min="15" max="15" width="9.57421875" style="174" customWidth="1"/>
    <col min="16" max="16" width="7.7109375" style="20" customWidth="1"/>
    <col min="17" max="17" width="5.7109375" style="20" customWidth="1"/>
    <col min="18" max="19" width="9.140625" style="20" customWidth="1"/>
    <col min="20" max="20" width="9.140625" style="249" hidden="1" customWidth="1"/>
    <col min="21" max="21" width="9.140625" style="247" hidden="1" customWidth="1"/>
    <col min="22" max="16384" width="9.140625" style="20" customWidth="1"/>
  </cols>
  <sheetData>
    <row r="1" spans="1:21" s="9" customFormat="1" ht="53.25" customHeight="1">
      <c r="A1" s="432" t="str">
        <f>('YARIŞMA BİLGİLERİ'!A2)</f>
        <v>Türkiye Atletizm Federasyonu
Ankara Atletizm İl Temsilciliği</v>
      </c>
      <c r="B1" s="432"/>
      <c r="C1" s="432"/>
      <c r="D1" s="432"/>
      <c r="E1" s="432"/>
      <c r="F1" s="432"/>
      <c r="G1" s="432"/>
      <c r="H1" s="432"/>
      <c r="I1" s="432"/>
      <c r="J1" s="432"/>
      <c r="K1" s="432"/>
      <c r="L1" s="432"/>
      <c r="M1" s="432"/>
      <c r="N1" s="432"/>
      <c r="O1" s="432"/>
      <c r="P1" s="432"/>
      <c r="T1" s="248">
        <v>5454</v>
      </c>
      <c r="U1" s="244">
        <v>100</v>
      </c>
    </row>
    <row r="2" spans="1:21" s="9" customFormat="1" ht="24.75" customHeight="1">
      <c r="A2" s="445" t="str">
        <f>'YARIŞMA BİLGİLERİ'!F19</f>
        <v>Süper Lig 1.Kademe Yarışmaları</v>
      </c>
      <c r="B2" s="445"/>
      <c r="C2" s="445"/>
      <c r="D2" s="445"/>
      <c r="E2" s="445"/>
      <c r="F2" s="445"/>
      <c r="G2" s="445"/>
      <c r="H2" s="445"/>
      <c r="I2" s="445"/>
      <c r="J2" s="445"/>
      <c r="K2" s="445"/>
      <c r="L2" s="445"/>
      <c r="M2" s="445"/>
      <c r="N2" s="445"/>
      <c r="O2" s="445"/>
      <c r="P2" s="445"/>
      <c r="T2" s="248">
        <v>5464</v>
      </c>
      <c r="U2" s="244">
        <v>99</v>
      </c>
    </row>
    <row r="3" spans="1:21" s="11" customFormat="1" ht="21.75" customHeight="1">
      <c r="A3" s="446" t="s">
        <v>57</v>
      </c>
      <c r="B3" s="446"/>
      <c r="C3" s="446"/>
      <c r="D3" s="447" t="str">
        <f>'YARIŞMA PROGRAMI'!C8</f>
        <v>400 Metre</v>
      </c>
      <c r="E3" s="447"/>
      <c r="F3" s="448"/>
      <c r="G3" s="448"/>
      <c r="H3" s="10"/>
      <c r="I3" s="435"/>
      <c r="J3" s="435"/>
      <c r="K3" s="435"/>
      <c r="L3" s="435"/>
      <c r="M3" s="241" t="s">
        <v>202</v>
      </c>
      <c r="N3" s="451" t="str">
        <f>'YARIŞMA PROGRAMI'!E8</f>
        <v>Mehmet GÜZEL  46.18</v>
      </c>
      <c r="O3" s="451"/>
      <c r="P3" s="451"/>
      <c r="T3" s="248">
        <v>5474</v>
      </c>
      <c r="U3" s="244">
        <v>98</v>
      </c>
    </row>
    <row r="4" spans="1:21" s="11" customFormat="1" ht="17.25" customHeight="1">
      <c r="A4" s="449" t="s">
        <v>47</v>
      </c>
      <c r="B4" s="449"/>
      <c r="C4" s="449"/>
      <c r="D4" s="450" t="str">
        <f>'YARIŞMA BİLGİLERİ'!F21</f>
        <v>Süper Lig Erkekler</v>
      </c>
      <c r="E4" s="450"/>
      <c r="F4" s="175"/>
      <c r="G4" s="33"/>
      <c r="H4" s="33"/>
      <c r="I4" s="33"/>
      <c r="J4" s="33"/>
      <c r="K4" s="33"/>
      <c r="L4" s="34"/>
      <c r="M4" s="86" t="s">
        <v>55</v>
      </c>
      <c r="N4" s="436" t="str">
        <f>'YARIŞMA PROGRAMI'!B8</f>
        <v>24 Ağustos 2013 - 16.18</v>
      </c>
      <c r="O4" s="436"/>
      <c r="P4" s="436"/>
      <c r="T4" s="248">
        <v>5484</v>
      </c>
      <c r="U4" s="244">
        <v>97</v>
      </c>
    </row>
    <row r="5" spans="1:21" s="9" customFormat="1" ht="19.5" customHeight="1">
      <c r="A5" s="12"/>
      <c r="B5" s="12"/>
      <c r="C5" s="13"/>
      <c r="D5" s="14"/>
      <c r="E5" s="15"/>
      <c r="F5" s="176"/>
      <c r="G5" s="15"/>
      <c r="H5" s="15"/>
      <c r="I5" s="12"/>
      <c r="J5" s="12"/>
      <c r="K5" s="12"/>
      <c r="L5" s="16"/>
      <c r="M5" s="17"/>
      <c r="N5" s="437">
        <f ca="1">NOW()</f>
        <v>41510.89677986111</v>
      </c>
      <c r="O5" s="437"/>
      <c r="P5" s="437"/>
      <c r="T5" s="248">
        <v>5494</v>
      </c>
      <c r="U5" s="244">
        <v>96</v>
      </c>
    </row>
    <row r="6" spans="1:21" s="18" customFormat="1" ht="24.75" customHeight="1">
      <c r="A6" s="442" t="s">
        <v>12</v>
      </c>
      <c r="B6" s="443" t="s">
        <v>42</v>
      </c>
      <c r="C6" s="441" t="s">
        <v>54</v>
      </c>
      <c r="D6" s="440" t="s">
        <v>14</v>
      </c>
      <c r="E6" s="440" t="s">
        <v>279</v>
      </c>
      <c r="F6" s="452" t="s">
        <v>15</v>
      </c>
      <c r="G6" s="438" t="s">
        <v>139</v>
      </c>
      <c r="I6" s="268" t="s">
        <v>16</v>
      </c>
      <c r="J6" s="269"/>
      <c r="K6" s="269"/>
      <c r="L6" s="269"/>
      <c r="M6" s="269"/>
      <c r="N6" s="269"/>
      <c r="O6" s="314"/>
      <c r="P6" s="270"/>
      <c r="T6" s="249">
        <v>5504</v>
      </c>
      <c r="U6" s="247">
        <v>95</v>
      </c>
    </row>
    <row r="7" spans="1:21" ht="26.25" customHeight="1">
      <c r="A7" s="442"/>
      <c r="B7" s="444"/>
      <c r="C7" s="441"/>
      <c r="D7" s="440"/>
      <c r="E7" s="440"/>
      <c r="F7" s="452"/>
      <c r="G7" s="439"/>
      <c r="H7" s="19"/>
      <c r="I7" s="50" t="s">
        <v>12</v>
      </c>
      <c r="J7" s="47" t="s">
        <v>43</v>
      </c>
      <c r="K7" s="47" t="s">
        <v>42</v>
      </c>
      <c r="L7" s="48" t="s">
        <v>13</v>
      </c>
      <c r="M7" s="49" t="s">
        <v>14</v>
      </c>
      <c r="N7" s="49" t="s">
        <v>279</v>
      </c>
      <c r="O7" s="315" t="s">
        <v>15</v>
      </c>
      <c r="P7" s="47" t="s">
        <v>27</v>
      </c>
      <c r="T7" s="249">
        <v>5514</v>
      </c>
      <c r="U7" s="247">
        <v>94</v>
      </c>
    </row>
    <row r="8" spans="1:21" s="18" customFormat="1" ht="39.75" customHeight="1">
      <c r="A8" s="22">
        <v>1</v>
      </c>
      <c r="B8" s="282">
        <v>438</v>
      </c>
      <c r="C8" s="25">
        <v>31882</v>
      </c>
      <c r="D8" s="275" t="s">
        <v>373</v>
      </c>
      <c r="E8" s="276" t="s">
        <v>371</v>
      </c>
      <c r="F8" s="171">
        <v>4742</v>
      </c>
      <c r="G8" s="280">
        <v>8</v>
      </c>
      <c r="H8" s="21"/>
      <c r="I8" s="22">
        <v>1</v>
      </c>
      <c r="J8" s="23" t="s">
        <v>494</v>
      </c>
      <c r="K8" s="280">
        <f>IF(ISERROR(VLOOKUP(J8,'KAYIT LİSTESİ'!$B$4:$H$740,2,0)),"",(VLOOKUP(J8,'KAYIT LİSTESİ'!$B$4:$H$740,2,0)))</f>
        <v>454</v>
      </c>
      <c r="L8" s="25">
        <f>IF(ISERROR(VLOOKUP(J8,'KAYIT LİSTESİ'!$B$4:$H$740,4,0)),"",(VLOOKUP(J8,'KAYIT LİSTESİ'!$B$4:$H$740,4,0)))</f>
        <v>31954</v>
      </c>
      <c r="M8" s="51" t="str">
        <f>IF(ISERROR(VLOOKUP(J8,'KAYIT LİSTESİ'!$B$4:$H$740,5,0)),"",(VLOOKUP(J8,'KAYIT LİSTESİ'!$B$4:$H$740,5,0)))</f>
        <v>YAVUZ CAN</v>
      </c>
      <c r="N8" s="51" t="str">
        <f>IF(ISERROR(VLOOKUP(J8,'KAYIT LİSTESİ'!$B$4:$H$740,6,0)),"",(VLOOKUP(J8,'KAYIT LİSTESİ'!$B$4:$H$740,6,0)))</f>
        <v>ANKARA-KARAGÜCÜ</v>
      </c>
      <c r="O8" s="171"/>
      <c r="P8" s="24"/>
      <c r="T8" s="249">
        <v>5524</v>
      </c>
      <c r="U8" s="247">
        <v>93</v>
      </c>
    </row>
    <row r="9" spans="1:21" s="18" customFormat="1" ht="39.75" customHeight="1">
      <c r="A9" s="22">
        <v>2</v>
      </c>
      <c r="B9" s="282">
        <v>484</v>
      </c>
      <c r="C9" s="25">
        <v>35183</v>
      </c>
      <c r="D9" s="275" t="s">
        <v>419</v>
      </c>
      <c r="E9" s="276" t="s">
        <v>416</v>
      </c>
      <c r="F9" s="171">
        <v>4762</v>
      </c>
      <c r="G9" s="280">
        <v>7</v>
      </c>
      <c r="H9" s="21"/>
      <c r="I9" s="22">
        <v>2</v>
      </c>
      <c r="J9" s="23" t="s">
        <v>495</v>
      </c>
      <c r="K9" s="280">
        <f>IF(ISERROR(VLOOKUP(J9,'KAYIT LİSTESİ'!$B$4:$H$740,2,0)),"",(VLOOKUP(J9,'KAYIT LİSTESİ'!$B$4:$H$740,2,0)))</f>
        <v>580</v>
      </c>
      <c r="L9" s="25">
        <f>IF(ISERROR(VLOOKUP(J9,'KAYIT LİSTESİ'!$B$4:$H$740,4,0)),"",(VLOOKUP(J9,'KAYIT LİSTESİ'!$B$4:$H$740,4,0)))</f>
        <v>35065</v>
      </c>
      <c r="M9" s="51" t="str">
        <f>IF(ISERROR(VLOOKUP(J9,'KAYIT LİSTESİ'!$B$4:$H$740,5,0)),"",(VLOOKUP(J9,'KAYIT LİSTESİ'!$B$4:$H$740,5,0)))</f>
        <v>H. ÇAĞLAYAN ERDEM</v>
      </c>
      <c r="N9" s="51" t="str">
        <f>IF(ISERROR(VLOOKUP(J9,'KAYIT LİSTESİ'!$B$4:$H$740,6,0)),"",(VLOOKUP(J9,'KAYIT LİSTESİ'!$B$4:$H$740,6,0)))</f>
        <v>ANKARA-EGO SPOR</v>
      </c>
      <c r="O9" s="171"/>
      <c r="P9" s="24"/>
      <c r="T9" s="249">
        <v>5534</v>
      </c>
      <c r="U9" s="247">
        <v>92</v>
      </c>
    </row>
    <row r="10" spans="1:21" s="18" customFormat="1" ht="39.75" customHeight="1">
      <c r="A10" s="22">
        <v>3</v>
      </c>
      <c r="B10" s="282">
        <v>454</v>
      </c>
      <c r="C10" s="25">
        <v>31954</v>
      </c>
      <c r="D10" s="275" t="s">
        <v>389</v>
      </c>
      <c r="E10" s="276" t="s">
        <v>387</v>
      </c>
      <c r="F10" s="171">
        <v>4772</v>
      </c>
      <c r="G10" s="280">
        <v>6</v>
      </c>
      <c r="H10" s="21"/>
      <c r="I10" s="22">
        <v>3</v>
      </c>
      <c r="J10" s="23" t="s">
        <v>496</v>
      </c>
      <c r="K10" s="280">
        <f>IF(ISERROR(VLOOKUP(J10,'KAYIT LİSTESİ'!$B$4:$H$740,2,0)),"",(VLOOKUP(J10,'KAYIT LİSTESİ'!$B$4:$H$740,2,0)))</f>
        <v>484</v>
      </c>
      <c r="L10" s="25">
        <f>IF(ISERROR(VLOOKUP(J10,'KAYIT LİSTESİ'!$B$4:$H$740,4,0)),"",(VLOOKUP(J10,'KAYIT LİSTESİ'!$B$4:$H$740,4,0)))</f>
        <v>35183</v>
      </c>
      <c r="M10" s="51" t="str">
        <f>IF(ISERROR(VLOOKUP(J10,'KAYIT LİSTESİ'!$B$4:$H$740,5,0)),"",(VLOOKUP(J10,'KAYIT LİSTESİ'!$B$4:$H$740,5,0)))</f>
        <v>BATUHAN ALTINTAŞ</v>
      </c>
      <c r="N10" s="51" t="str">
        <f>IF(ISERROR(VLOOKUP(J10,'KAYIT LİSTESİ'!$B$4:$H$740,6,0)),"",(VLOOKUP(J10,'KAYIT LİSTESİ'!$B$4:$H$740,6,0)))</f>
        <v>İSTANBUL-GALATASARAY</v>
      </c>
      <c r="O10" s="171"/>
      <c r="P10" s="24"/>
      <c r="T10" s="249">
        <v>5544</v>
      </c>
      <c r="U10" s="247">
        <v>91</v>
      </c>
    </row>
    <row r="11" spans="1:21" s="18" customFormat="1" ht="39.75" customHeight="1">
      <c r="A11" s="22">
        <v>4</v>
      </c>
      <c r="B11" s="282">
        <v>410</v>
      </c>
      <c r="C11" s="25">
        <v>33470</v>
      </c>
      <c r="D11" s="275" t="s">
        <v>358</v>
      </c>
      <c r="E11" s="276" t="s">
        <v>356</v>
      </c>
      <c r="F11" s="171">
        <v>4815</v>
      </c>
      <c r="G11" s="280">
        <v>5</v>
      </c>
      <c r="H11" s="21"/>
      <c r="I11" s="22">
        <v>4</v>
      </c>
      <c r="J11" s="23" t="s">
        <v>497</v>
      </c>
      <c r="K11" s="280">
        <f>IF(ISERROR(VLOOKUP(J11,'KAYIT LİSTESİ'!$B$4:$H$740,2,0)),"",(VLOOKUP(J11,'KAYIT LİSTESİ'!$B$4:$H$740,2,0)))</f>
        <v>438</v>
      </c>
      <c r="L11" s="25">
        <f>IF(ISERROR(VLOOKUP(J11,'KAYIT LİSTESİ'!$B$4:$H$740,4,0)),"",(VLOOKUP(J11,'KAYIT LİSTESİ'!$B$4:$H$740,4,0)))</f>
        <v>31882</v>
      </c>
      <c r="M11" s="51" t="str">
        <f>IF(ISERROR(VLOOKUP(J11,'KAYIT LİSTESİ'!$B$4:$H$740,5,0)),"",(VLOOKUP(J11,'KAYIT LİSTESİ'!$B$4:$H$740,5,0)))</f>
        <v>YASMANİ COPELLO ESCOBAR</v>
      </c>
      <c r="N11" s="51" t="str">
        <f>IF(ISERROR(VLOOKUP(J11,'KAYIT LİSTESİ'!$B$4:$H$740,6,0)),"",(VLOOKUP(J11,'KAYIT LİSTESİ'!$B$4:$H$740,6,0)))</f>
        <v>İSTANBUL-FENERBAHÇE</v>
      </c>
      <c r="O11" s="171"/>
      <c r="P11" s="24"/>
      <c r="T11" s="249">
        <v>5554</v>
      </c>
      <c r="U11" s="247">
        <v>90</v>
      </c>
    </row>
    <row r="12" spans="1:21" s="18" customFormat="1" ht="39.75" customHeight="1">
      <c r="A12" s="22">
        <v>5</v>
      </c>
      <c r="B12" s="282">
        <v>470</v>
      </c>
      <c r="C12" s="25">
        <v>35053</v>
      </c>
      <c r="D12" s="275" t="s">
        <v>435</v>
      </c>
      <c r="E12" s="276" t="s">
        <v>433</v>
      </c>
      <c r="F12" s="171">
        <v>4930</v>
      </c>
      <c r="G12" s="280">
        <v>4</v>
      </c>
      <c r="H12" s="21"/>
      <c r="I12" s="22">
        <v>5</v>
      </c>
      <c r="J12" s="23" t="s">
        <v>498</v>
      </c>
      <c r="K12" s="280">
        <f>IF(ISERROR(VLOOKUP(J12,'KAYIT LİSTESİ'!$B$4:$H$740,2,0)),"",(VLOOKUP(J12,'KAYIT LİSTESİ'!$B$4:$H$740,2,0)))</f>
        <v>410</v>
      </c>
      <c r="L12" s="25">
        <f>IF(ISERROR(VLOOKUP(J12,'KAYIT LİSTESİ'!$B$4:$H$740,4,0)),"",(VLOOKUP(J12,'KAYIT LİSTESİ'!$B$4:$H$740,4,0)))</f>
        <v>33470</v>
      </c>
      <c r="M12" s="51" t="str">
        <f>IF(ISERROR(VLOOKUP(J12,'KAYIT LİSTESİ'!$B$4:$H$740,5,0)),"",(VLOOKUP(J12,'KAYIT LİSTESİ'!$B$4:$H$740,5,0)))</f>
        <v>MEHMET GÜZEL</v>
      </c>
      <c r="N12" s="51" t="str">
        <f>IF(ISERROR(VLOOKUP(J12,'KAYIT LİSTESİ'!$B$4:$H$740,6,0)),"",(VLOOKUP(J12,'KAYIT LİSTESİ'!$B$4:$H$740,6,0)))</f>
        <v>İSTANBUL-ENKA SPOR</v>
      </c>
      <c r="O12" s="171"/>
      <c r="P12" s="24"/>
      <c r="T12" s="249">
        <v>5564</v>
      </c>
      <c r="U12" s="247">
        <v>89</v>
      </c>
    </row>
    <row r="13" spans="1:21" s="18" customFormat="1" ht="39.75" customHeight="1">
      <c r="A13" s="22">
        <v>6</v>
      </c>
      <c r="B13" s="282">
        <v>383</v>
      </c>
      <c r="C13" s="25">
        <v>34724</v>
      </c>
      <c r="D13" s="275" t="s">
        <v>311</v>
      </c>
      <c r="E13" s="276" t="s">
        <v>307</v>
      </c>
      <c r="F13" s="171">
        <v>5078</v>
      </c>
      <c r="G13" s="280">
        <v>3</v>
      </c>
      <c r="H13" s="21"/>
      <c r="I13" s="22">
        <v>6</v>
      </c>
      <c r="J13" s="23" t="s">
        <v>499</v>
      </c>
      <c r="K13" s="280">
        <f>IF(ISERROR(VLOOKUP(J13,'KAYIT LİSTESİ'!$B$4:$H$740,2,0)),"",(VLOOKUP(J13,'KAYIT LİSTESİ'!$B$4:$H$740,2,0)))</f>
        <v>464</v>
      </c>
      <c r="L13" s="25">
        <f>IF(ISERROR(VLOOKUP(J13,'KAYIT LİSTESİ'!$B$4:$H$740,4,0)),"",(VLOOKUP(J13,'KAYIT LİSTESİ'!$B$4:$H$740,4,0)))</f>
        <v>33838</v>
      </c>
      <c r="M13" s="51" t="str">
        <f>IF(ISERROR(VLOOKUP(J13,'KAYIT LİSTESİ'!$B$4:$H$740,5,0)),"",(VLOOKUP(J13,'KAYIT LİSTESİ'!$B$4:$H$740,5,0)))</f>
        <v>ORHAN ÖZAĞIL</v>
      </c>
      <c r="N13" s="51" t="str">
        <f>IF(ISERROR(VLOOKUP(J13,'KAYIT LİSTESİ'!$B$4:$H$740,6,0)),"",(VLOOKUP(J13,'KAYIT LİSTESİ'!$B$4:$H$740,6,0)))</f>
        <v>İZMİR-B.Ş.BLD. SPOR</v>
      </c>
      <c r="O13" s="171"/>
      <c r="P13" s="24"/>
      <c r="T13" s="249">
        <v>5574</v>
      </c>
      <c r="U13" s="247">
        <v>88</v>
      </c>
    </row>
    <row r="14" spans="1:21" s="18" customFormat="1" ht="39.75" customHeight="1">
      <c r="A14" s="22">
        <v>7</v>
      </c>
      <c r="B14" s="282">
        <v>464</v>
      </c>
      <c r="C14" s="25">
        <v>33838</v>
      </c>
      <c r="D14" s="275" t="s">
        <v>404</v>
      </c>
      <c r="E14" s="276" t="s">
        <v>402</v>
      </c>
      <c r="F14" s="171">
        <v>5233</v>
      </c>
      <c r="G14" s="280">
        <v>2</v>
      </c>
      <c r="H14" s="21"/>
      <c r="I14" s="22">
        <v>7</v>
      </c>
      <c r="J14" s="23" t="s">
        <v>500</v>
      </c>
      <c r="K14" s="280">
        <f>IF(ISERROR(VLOOKUP(J14,'KAYIT LİSTESİ'!$B$4:$H$740,2,0)),"",(VLOOKUP(J14,'KAYIT LİSTESİ'!$B$4:$H$740,2,0)))</f>
        <v>383</v>
      </c>
      <c r="L14" s="25">
        <f>IF(ISERROR(VLOOKUP(J14,'KAYIT LİSTESİ'!$B$4:$H$740,4,0)),"",(VLOOKUP(J14,'KAYIT LİSTESİ'!$B$4:$H$740,4,0)))</f>
        <v>34724</v>
      </c>
      <c r="M14" s="51" t="str">
        <f>IF(ISERROR(VLOOKUP(J14,'KAYIT LİSTESİ'!$B$4:$H$740,5,0)),"",(VLOOKUP(J14,'KAYIT LİSTESİ'!$B$4:$H$740,5,0)))</f>
        <v>UTKU ÇOBANOĞLU</v>
      </c>
      <c r="N14" s="51" t="str">
        <f>IF(ISERROR(VLOOKUP(J14,'KAYIT LİSTESİ'!$B$4:$H$740,6,0)),"",(VLOOKUP(J14,'KAYIT LİSTESİ'!$B$4:$H$740,6,0)))</f>
        <v>KOCAELİ-B.Ş.BLD.KAĞIT SP.</v>
      </c>
      <c r="O14" s="171"/>
      <c r="P14" s="24"/>
      <c r="T14" s="249">
        <v>5584</v>
      </c>
      <c r="U14" s="247">
        <v>87</v>
      </c>
    </row>
    <row r="15" spans="1:21" s="18" customFormat="1" ht="39.75" customHeight="1">
      <c r="A15" s="22">
        <v>8</v>
      </c>
      <c r="B15" s="282">
        <v>580</v>
      </c>
      <c r="C15" s="25">
        <v>35065</v>
      </c>
      <c r="D15" s="275" t="s">
        <v>591</v>
      </c>
      <c r="E15" s="276" t="s">
        <v>339</v>
      </c>
      <c r="F15" s="171">
        <v>5532</v>
      </c>
      <c r="G15" s="280">
        <v>1</v>
      </c>
      <c r="H15" s="21"/>
      <c r="I15" s="22">
        <v>8</v>
      </c>
      <c r="J15" s="23" t="s">
        <v>501</v>
      </c>
      <c r="K15" s="280">
        <f>IF(ISERROR(VLOOKUP(J15,'KAYIT LİSTESİ'!$B$4:$H$740,2,0)),"",(VLOOKUP(J15,'KAYIT LİSTESİ'!$B$4:$H$740,2,0)))</f>
        <v>470</v>
      </c>
      <c r="L15" s="25">
        <f>IF(ISERROR(VLOOKUP(J15,'KAYIT LİSTESİ'!$B$4:$H$740,4,0)),"",(VLOOKUP(J15,'KAYIT LİSTESİ'!$B$4:$H$740,4,0)))</f>
        <v>35053</v>
      </c>
      <c r="M15" s="51" t="str">
        <f>IF(ISERROR(VLOOKUP(J15,'KAYIT LİSTESİ'!$B$4:$H$740,5,0)),"",(VLOOKUP(J15,'KAYIT LİSTESİ'!$B$4:$H$740,5,0)))</f>
        <v>ABDULLAH TÜTÜNCÜ</v>
      </c>
      <c r="N15" s="51" t="str">
        <f>IF(ISERROR(VLOOKUP(J15,'KAYIT LİSTESİ'!$B$4:$H$740,6,0)),"",(VLOOKUP(J15,'KAYIT LİSTESİ'!$B$4:$H$740,6,0)))</f>
        <v>TRABZON-KARAYOLLARI SPOR</v>
      </c>
      <c r="O15" s="171"/>
      <c r="P15" s="24"/>
      <c r="T15" s="249">
        <v>5594</v>
      </c>
      <c r="U15" s="247">
        <v>86</v>
      </c>
    </row>
    <row r="16" spans="1:21" s="18" customFormat="1" ht="39.75" customHeight="1">
      <c r="A16" s="22"/>
      <c r="B16" s="282"/>
      <c r="C16" s="25"/>
      <c r="D16" s="275"/>
      <c r="E16" s="276"/>
      <c r="F16" s="171"/>
      <c r="G16" s="280"/>
      <c r="H16" s="21"/>
      <c r="I16" s="268" t="s">
        <v>17</v>
      </c>
      <c r="J16" s="269"/>
      <c r="K16" s="269"/>
      <c r="L16" s="269"/>
      <c r="M16" s="269"/>
      <c r="N16" s="269"/>
      <c r="O16" s="314"/>
      <c r="P16" s="270"/>
      <c r="T16" s="249">
        <v>5604</v>
      </c>
      <c r="U16" s="247">
        <v>85</v>
      </c>
    </row>
    <row r="17" spans="1:21" s="18" customFormat="1" ht="39.75" customHeight="1">
      <c r="A17" s="22"/>
      <c r="B17" s="282"/>
      <c r="C17" s="25"/>
      <c r="D17" s="275"/>
      <c r="E17" s="276"/>
      <c r="F17" s="171"/>
      <c r="G17" s="280"/>
      <c r="H17" s="21"/>
      <c r="I17" s="50" t="s">
        <v>12</v>
      </c>
      <c r="J17" s="47" t="s">
        <v>43</v>
      </c>
      <c r="K17" s="47" t="s">
        <v>42</v>
      </c>
      <c r="L17" s="48" t="s">
        <v>13</v>
      </c>
      <c r="M17" s="49" t="s">
        <v>14</v>
      </c>
      <c r="N17" s="49" t="s">
        <v>279</v>
      </c>
      <c r="O17" s="315" t="s">
        <v>15</v>
      </c>
      <c r="P17" s="47" t="s">
        <v>27</v>
      </c>
      <c r="T17" s="249">
        <v>5624</v>
      </c>
      <c r="U17" s="247">
        <v>84</v>
      </c>
    </row>
    <row r="18" spans="1:21" s="18" customFormat="1" ht="39.75" customHeight="1">
      <c r="A18" s="22"/>
      <c r="B18" s="282"/>
      <c r="C18" s="25"/>
      <c r="D18" s="275"/>
      <c r="E18" s="276"/>
      <c r="F18" s="171"/>
      <c r="G18" s="280"/>
      <c r="H18" s="21"/>
      <c r="I18" s="22">
        <v>1</v>
      </c>
      <c r="J18" s="23" t="s">
        <v>502</v>
      </c>
      <c r="K18" s="280">
        <f>IF(ISERROR(VLOOKUP(J18,'KAYIT LİSTESİ'!$B$4:$H$740,2,0)),"",(VLOOKUP(J18,'KAYIT LİSTESİ'!$B$4:$H$740,2,0)))</f>
      </c>
      <c r="L18" s="25">
        <f>IF(ISERROR(VLOOKUP(J18,'KAYIT LİSTESİ'!$B$4:$H$740,4,0)),"",(VLOOKUP(J18,'KAYIT LİSTESİ'!$B$4:$H$740,4,0)))</f>
      </c>
      <c r="M18" s="51">
        <f>IF(ISERROR(VLOOKUP(J18,'KAYIT LİSTESİ'!$B$4:$H$740,5,0)),"",(VLOOKUP(J18,'KAYIT LİSTESİ'!$B$4:$H$740,5,0)))</f>
      </c>
      <c r="N18" s="51">
        <f>IF(ISERROR(VLOOKUP(J18,'KAYIT LİSTESİ'!$B$4:$H$740,6,0)),"",(VLOOKUP(J18,'KAYIT LİSTESİ'!$B$4:$H$740,6,0)))</f>
      </c>
      <c r="O18" s="171"/>
      <c r="P18" s="24"/>
      <c r="T18" s="249">
        <v>5644</v>
      </c>
      <c r="U18" s="247">
        <v>83</v>
      </c>
    </row>
    <row r="19" spans="1:21" s="18" customFormat="1" ht="39.75" customHeight="1">
      <c r="A19" s="22"/>
      <c r="B19" s="282"/>
      <c r="C19" s="25"/>
      <c r="D19" s="275"/>
      <c r="E19" s="276"/>
      <c r="F19" s="171"/>
      <c r="G19" s="280"/>
      <c r="H19" s="21"/>
      <c r="I19" s="22">
        <v>2</v>
      </c>
      <c r="J19" s="23" t="s">
        <v>503</v>
      </c>
      <c r="K19" s="280">
        <f>IF(ISERROR(VLOOKUP(J19,'KAYIT LİSTESİ'!$B$4:$H$740,2,0)),"",(VLOOKUP(J19,'KAYIT LİSTESİ'!$B$4:$H$740,2,0)))</f>
      </c>
      <c r="L19" s="25">
        <f>IF(ISERROR(VLOOKUP(J19,'KAYIT LİSTESİ'!$B$4:$H$740,4,0)),"",(VLOOKUP(J19,'KAYIT LİSTESİ'!$B$4:$H$740,4,0)))</f>
      </c>
      <c r="M19" s="51">
        <f>IF(ISERROR(VLOOKUP(J19,'KAYIT LİSTESİ'!$B$4:$H$740,5,0)),"",(VLOOKUP(J19,'KAYIT LİSTESİ'!$B$4:$H$740,5,0)))</f>
      </c>
      <c r="N19" s="51">
        <f>IF(ISERROR(VLOOKUP(J19,'KAYIT LİSTESİ'!$B$4:$H$740,6,0)),"",(VLOOKUP(J19,'KAYIT LİSTESİ'!$B$4:$H$740,6,0)))</f>
      </c>
      <c r="O19" s="171"/>
      <c r="P19" s="24"/>
      <c r="T19" s="249">
        <v>5664</v>
      </c>
      <c r="U19" s="247">
        <v>82</v>
      </c>
    </row>
    <row r="20" spans="1:21" s="18" customFormat="1" ht="39.75" customHeight="1">
      <c r="A20" s="22"/>
      <c r="B20" s="282"/>
      <c r="C20" s="25"/>
      <c r="D20" s="275"/>
      <c r="E20" s="276"/>
      <c r="F20" s="171"/>
      <c r="G20" s="280"/>
      <c r="H20" s="21"/>
      <c r="I20" s="22">
        <v>3</v>
      </c>
      <c r="J20" s="23" t="s">
        <v>504</v>
      </c>
      <c r="K20" s="280">
        <f>IF(ISERROR(VLOOKUP(J20,'KAYIT LİSTESİ'!$B$4:$H$740,2,0)),"",(VLOOKUP(J20,'KAYIT LİSTESİ'!$B$4:$H$740,2,0)))</f>
      </c>
      <c r="L20" s="25">
        <f>IF(ISERROR(VLOOKUP(J20,'KAYIT LİSTESİ'!$B$4:$H$740,4,0)),"",(VLOOKUP(J20,'KAYIT LİSTESİ'!$B$4:$H$740,4,0)))</f>
      </c>
      <c r="M20" s="51">
        <f>IF(ISERROR(VLOOKUP(J20,'KAYIT LİSTESİ'!$B$4:$H$740,5,0)),"",(VLOOKUP(J20,'KAYIT LİSTESİ'!$B$4:$H$740,5,0)))</f>
      </c>
      <c r="N20" s="51">
        <f>IF(ISERROR(VLOOKUP(J20,'KAYIT LİSTESİ'!$B$4:$H$740,6,0)),"",(VLOOKUP(J20,'KAYIT LİSTESİ'!$B$4:$H$740,6,0)))</f>
      </c>
      <c r="O20" s="171"/>
      <c r="P20" s="24"/>
      <c r="T20" s="249">
        <v>5684</v>
      </c>
      <c r="U20" s="247">
        <v>81</v>
      </c>
    </row>
    <row r="21" spans="1:21" s="18" customFormat="1" ht="39.75" customHeight="1">
      <c r="A21" s="22"/>
      <c r="B21" s="282"/>
      <c r="C21" s="25"/>
      <c r="D21" s="275"/>
      <c r="E21" s="276"/>
      <c r="F21" s="171"/>
      <c r="G21" s="280"/>
      <c r="H21" s="21"/>
      <c r="I21" s="22">
        <v>4</v>
      </c>
      <c r="J21" s="23" t="s">
        <v>505</v>
      </c>
      <c r="K21" s="280">
        <f>IF(ISERROR(VLOOKUP(J21,'KAYIT LİSTESİ'!$B$4:$H$740,2,0)),"",(VLOOKUP(J21,'KAYIT LİSTESİ'!$B$4:$H$740,2,0)))</f>
      </c>
      <c r="L21" s="25">
        <f>IF(ISERROR(VLOOKUP(J21,'KAYIT LİSTESİ'!$B$4:$H$740,4,0)),"",(VLOOKUP(J21,'KAYIT LİSTESİ'!$B$4:$H$740,4,0)))</f>
      </c>
      <c r="M21" s="51">
        <f>IF(ISERROR(VLOOKUP(J21,'KAYIT LİSTESİ'!$B$4:$H$740,5,0)),"",(VLOOKUP(J21,'KAYIT LİSTESİ'!$B$4:$H$740,5,0)))</f>
      </c>
      <c r="N21" s="51">
        <f>IF(ISERROR(VLOOKUP(J21,'KAYIT LİSTESİ'!$B$4:$H$740,6,0)),"",(VLOOKUP(J21,'KAYIT LİSTESİ'!$B$4:$H$740,6,0)))</f>
      </c>
      <c r="O21" s="171"/>
      <c r="P21" s="24"/>
      <c r="T21" s="249">
        <v>5704</v>
      </c>
      <c r="U21" s="247">
        <v>80</v>
      </c>
    </row>
    <row r="22" spans="1:21" s="18" customFormat="1" ht="39.75" customHeight="1">
      <c r="A22" s="22"/>
      <c r="B22" s="282"/>
      <c r="C22" s="25"/>
      <c r="D22" s="275"/>
      <c r="E22" s="276"/>
      <c r="F22" s="171"/>
      <c r="G22" s="280"/>
      <c r="H22" s="21"/>
      <c r="I22" s="22">
        <v>5</v>
      </c>
      <c r="J22" s="23" t="s">
        <v>506</v>
      </c>
      <c r="K22" s="280">
        <f>IF(ISERROR(VLOOKUP(J22,'KAYIT LİSTESİ'!$B$4:$H$740,2,0)),"",(VLOOKUP(J22,'KAYIT LİSTESİ'!$B$4:$H$740,2,0)))</f>
      </c>
      <c r="L22" s="25">
        <f>IF(ISERROR(VLOOKUP(J22,'KAYIT LİSTESİ'!$B$4:$H$740,4,0)),"",(VLOOKUP(J22,'KAYIT LİSTESİ'!$B$4:$H$740,4,0)))</f>
      </c>
      <c r="M22" s="51">
        <f>IF(ISERROR(VLOOKUP(J22,'KAYIT LİSTESİ'!$B$4:$H$740,5,0)),"",(VLOOKUP(J22,'KAYIT LİSTESİ'!$B$4:$H$740,5,0)))</f>
      </c>
      <c r="N22" s="51">
        <f>IF(ISERROR(VLOOKUP(J22,'KAYIT LİSTESİ'!$B$4:$H$740,6,0)),"",(VLOOKUP(J22,'KAYIT LİSTESİ'!$B$4:$H$740,6,0)))</f>
      </c>
      <c r="O22" s="171"/>
      <c r="P22" s="24"/>
      <c r="T22" s="249">
        <v>5724</v>
      </c>
      <c r="U22" s="247">
        <v>79</v>
      </c>
    </row>
    <row r="23" spans="1:21" s="18" customFormat="1" ht="39.75" customHeight="1">
      <c r="A23" s="22"/>
      <c r="B23" s="282"/>
      <c r="C23" s="25"/>
      <c r="D23" s="275"/>
      <c r="E23" s="276"/>
      <c r="F23" s="171"/>
      <c r="G23" s="280"/>
      <c r="H23" s="21"/>
      <c r="I23" s="22">
        <v>6</v>
      </c>
      <c r="J23" s="23" t="s">
        <v>507</v>
      </c>
      <c r="K23" s="280">
        <f>IF(ISERROR(VLOOKUP(J23,'KAYIT LİSTESİ'!$B$4:$H$740,2,0)),"",(VLOOKUP(J23,'KAYIT LİSTESİ'!$B$4:$H$740,2,0)))</f>
      </c>
      <c r="L23" s="25">
        <f>IF(ISERROR(VLOOKUP(J23,'KAYIT LİSTESİ'!$B$4:$H$740,4,0)),"",(VLOOKUP(J23,'KAYIT LİSTESİ'!$B$4:$H$740,4,0)))</f>
      </c>
      <c r="M23" s="51">
        <f>IF(ISERROR(VLOOKUP(J23,'KAYIT LİSTESİ'!$B$4:$H$740,5,0)),"",(VLOOKUP(J23,'KAYIT LİSTESİ'!$B$4:$H$740,5,0)))</f>
      </c>
      <c r="N23" s="51">
        <f>IF(ISERROR(VLOOKUP(J23,'KAYIT LİSTESİ'!$B$4:$H$740,6,0)),"",(VLOOKUP(J23,'KAYIT LİSTESİ'!$B$4:$H$740,6,0)))</f>
      </c>
      <c r="O23" s="171"/>
      <c r="P23" s="24"/>
      <c r="T23" s="249">
        <v>5744</v>
      </c>
      <c r="U23" s="247">
        <v>78</v>
      </c>
    </row>
    <row r="24" spans="1:21" s="18" customFormat="1" ht="39.75" customHeight="1">
      <c r="A24" s="22"/>
      <c r="B24" s="282"/>
      <c r="C24" s="25"/>
      <c r="D24" s="275"/>
      <c r="E24" s="276"/>
      <c r="F24" s="171"/>
      <c r="G24" s="280"/>
      <c r="H24" s="21"/>
      <c r="I24" s="22">
        <v>7</v>
      </c>
      <c r="J24" s="23" t="s">
        <v>508</v>
      </c>
      <c r="K24" s="280">
        <f>IF(ISERROR(VLOOKUP(J24,'KAYIT LİSTESİ'!$B$4:$H$740,2,0)),"",(VLOOKUP(J24,'KAYIT LİSTESİ'!$B$4:$H$740,2,0)))</f>
      </c>
      <c r="L24" s="25">
        <f>IF(ISERROR(VLOOKUP(J24,'KAYIT LİSTESİ'!$B$4:$H$740,4,0)),"",(VLOOKUP(J24,'KAYIT LİSTESİ'!$B$4:$H$740,4,0)))</f>
      </c>
      <c r="M24" s="51">
        <f>IF(ISERROR(VLOOKUP(J24,'KAYIT LİSTESİ'!$B$4:$H$740,5,0)),"",(VLOOKUP(J24,'KAYIT LİSTESİ'!$B$4:$H$740,5,0)))</f>
      </c>
      <c r="N24" s="51">
        <f>IF(ISERROR(VLOOKUP(J24,'KAYIT LİSTESİ'!$B$4:$H$740,6,0)),"",(VLOOKUP(J24,'KAYIT LİSTESİ'!$B$4:$H$740,6,0)))</f>
      </c>
      <c r="O24" s="171"/>
      <c r="P24" s="24"/>
      <c r="T24" s="249">
        <v>5764</v>
      </c>
      <c r="U24" s="247">
        <v>77</v>
      </c>
    </row>
    <row r="25" spans="1:21" s="18" customFormat="1" ht="39.75" customHeight="1">
      <c r="A25" s="22"/>
      <c r="B25" s="282"/>
      <c r="C25" s="25"/>
      <c r="D25" s="275"/>
      <c r="E25" s="276"/>
      <c r="F25" s="171"/>
      <c r="G25" s="280"/>
      <c r="H25" s="21"/>
      <c r="I25" s="22">
        <v>8</v>
      </c>
      <c r="J25" s="23" t="s">
        <v>509</v>
      </c>
      <c r="K25" s="280">
        <f>IF(ISERROR(VLOOKUP(J25,'KAYIT LİSTESİ'!$B$4:$H$740,2,0)),"",(VLOOKUP(J25,'KAYIT LİSTESİ'!$B$4:$H$740,2,0)))</f>
      </c>
      <c r="L25" s="25">
        <f>IF(ISERROR(VLOOKUP(J25,'KAYIT LİSTESİ'!$B$4:$H$740,4,0)),"",(VLOOKUP(J25,'KAYIT LİSTESİ'!$B$4:$H$740,4,0)))</f>
      </c>
      <c r="M25" s="51">
        <f>IF(ISERROR(VLOOKUP(J25,'KAYIT LİSTESİ'!$B$4:$H$740,5,0)),"",(VLOOKUP(J25,'KAYIT LİSTESİ'!$B$4:$H$740,5,0)))</f>
      </c>
      <c r="N25" s="51">
        <f>IF(ISERROR(VLOOKUP(J25,'KAYIT LİSTESİ'!$B$4:$H$740,6,0)),"",(VLOOKUP(J25,'KAYIT LİSTESİ'!$B$4:$H$740,6,0)))</f>
      </c>
      <c r="O25" s="171"/>
      <c r="P25" s="24"/>
      <c r="T25" s="249">
        <v>5784</v>
      </c>
      <c r="U25" s="247">
        <v>76</v>
      </c>
    </row>
    <row r="26" spans="1:21" s="18" customFormat="1" ht="39.75" customHeight="1">
      <c r="A26" s="22"/>
      <c r="B26" s="282"/>
      <c r="C26" s="25"/>
      <c r="D26" s="275"/>
      <c r="E26" s="276"/>
      <c r="F26" s="171"/>
      <c r="G26" s="280"/>
      <c r="H26" s="21"/>
      <c r="I26" s="268" t="s">
        <v>18</v>
      </c>
      <c r="J26" s="269"/>
      <c r="K26" s="269"/>
      <c r="L26" s="269"/>
      <c r="M26" s="269"/>
      <c r="N26" s="269"/>
      <c r="O26" s="314"/>
      <c r="P26" s="270"/>
      <c r="T26" s="249">
        <v>5804</v>
      </c>
      <c r="U26" s="247">
        <v>75</v>
      </c>
    </row>
    <row r="27" spans="1:21" s="18" customFormat="1" ht="39.75" customHeight="1">
      <c r="A27" s="22"/>
      <c r="B27" s="282"/>
      <c r="C27" s="25"/>
      <c r="D27" s="275"/>
      <c r="E27" s="276"/>
      <c r="F27" s="171"/>
      <c r="G27" s="280"/>
      <c r="H27" s="21"/>
      <c r="I27" s="50" t="s">
        <v>12</v>
      </c>
      <c r="J27" s="47" t="s">
        <v>43</v>
      </c>
      <c r="K27" s="47" t="s">
        <v>42</v>
      </c>
      <c r="L27" s="48" t="s">
        <v>13</v>
      </c>
      <c r="M27" s="49" t="s">
        <v>14</v>
      </c>
      <c r="N27" s="49" t="s">
        <v>279</v>
      </c>
      <c r="O27" s="315" t="s">
        <v>15</v>
      </c>
      <c r="P27" s="47" t="s">
        <v>27</v>
      </c>
      <c r="T27" s="249">
        <v>5824</v>
      </c>
      <c r="U27" s="247">
        <v>74</v>
      </c>
    </row>
    <row r="28" spans="1:21" s="18" customFormat="1" ht="39.75" customHeight="1">
      <c r="A28" s="22"/>
      <c r="B28" s="282"/>
      <c r="C28" s="25"/>
      <c r="D28" s="275"/>
      <c r="E28" s="276"/>
      <c r="F28" s="171"/>
      <c r="G28" s="280"/>
      <c r="H28" s="21"/>
      <c r="I28" s="22">
        <v>1</v>
      </c>
      <c r="J28" s="23" t="s">
        <v>510</v>
      </c>
      <c r="K28" s="280">
        <f>IF(ISERROR(VLOOKUP(J28,'KAYIT LİSTESİ'!$B$4:$H$740,2,0)),"",(VLOOKUP(J28,'KAYIT LİSTESİ'!$B$4:$H$740,2,0)))</f>
      </c>
      <c r="L28" s="25">
        <f>IF(ISERROR(VLOOKUP(J28,'KAYIT LİSTESİ'!$B$4:$H$740,4,0)),"",(VLOOKUP(J28,'KAYIT LİSTESİ'!$B$4:$H$740,4,0)))</f>
      </c>
      <c r="M28" s="51">
        <f>IF(ISERROR(VLOOKUP(J28,'KAYIT LİSTESİ'!$B$4:$H$740,5,0)),"",(VLOOKUP(J28,'KAYIT LİSTESİ'!$B$4:$H$740,5,0)))</f>
      </c>
      <c r="N28" s="51">
        <f>IF(ISERROR(VLOOKUP(J28,'KAYIT LİSTESİ'!$B$4:$H$740,6,0)),"",(VLOOKUP(J28,'KAYIT LİSTESİ'!$B$4:$H$740,6,0)))</f>
      </c>
      <c r="O28" s="171"/>
      <c r="P28" s="24"/>
      <c r="T28" s="249">
        <v>5844</v>
      </c>
      <c r="U28" s="247">
        <v>73</v>
      </c>
    </row>
    <row r="29" spans="1:21" s="18" customFormat="1" ht="39.75" customHeight="1">
      <c r="A29" s="22"/>
      <c r="B29" s="282"/>
      <c r="C29" s="25"/>
      <c r="D29" s="275"/>
      <c r="E29" s="276"/>
      <c r="F29" s="171"/>
      <c r="G29" s="280"/>
      <c r="H29" s="21"/>
      <c r="I29" s="22">
        <v>2</v>
      </c>
      <c r="J29" s="23" t="s">
        <v>511</v>
      </c>
      <c r="K29" s="280">
        <f>IF(ISERROR(VLOOKUP(J29,'KAYIT LİSTESİ'!$B$4:$H$740,2,0)),"",(VLOOKUP(J29,'KAYIT LİSTESİ'!$B$4:$H$740,2,0)))</f>
      </c>
      <c r="L29" s="25">
        <f>IF(ISERROR(VLOOKUP(J29,'KAYIT LİSTESİ'!$B$4:$H$740,4,0)),"",(VLOOKUP(J29,'KAYIT LİSTESİ'!$B$4:$H$740,4,0)))</f>
      </c>
      <c r="M29" s="51">
        <f>IF(ISERROR(VLOOKUP(J29,'KAYIT LİSTESİ'!$B$4:$H$740,5,0)),"",(VLOOKUP(J29,'KAYIT LİSTESİ'!$B$4:$H$740,5,0)))</f>
      </c>
      <c r="N29" s="51">
        <f>IF(ISERROR(VLOOKUP(J29,'KAYIT LİSTESİ'!$B$4:$H$740,6,0)),"",(VLOOKUP(J29,'KAYIT LİSTESİ'!$B$4:$H$740,6,0)))</f>
      </c>
      <c r="O29" s="171"/>
      <c r="P29" s="24"/>
      <c r="T29" s="249">
        <v>5864</v>
      </c>
      <c r="U29" s="247">
        <v>72</v>
      </c>
    </row>
    <row r="30" spans="1:21" s="18" customFormat="1" ht="39.75" customHeight="1">
      <c r="A30" s="22"/>
      <c r="B30" s="282"/>
      <c r="C30" s="25"/>
      <c r="D30" s="275"/>
      <c r="E30" s="276"/>
      <c r="F30" s="171"/>
      <c r="G30" s="280"/>
      <c r="H30" s="21"/>
      <c r="I30" s="22">
        <v>3</v>
      </c>
      <c r="J30" s="23" t="s">
        <v>512</v>
      </c>
      <c r="K30" s="280">
        <f>IF(ISERROR(VLOOKUP(J30,'KAYIT LİSTESİ'!$B$4:$H$740,2,0)),"",(VLOOKUP(J30,'KAYIT LİSTESİ'!$B$4:$H$740,2,0)))</f>
      </c>
      <c r="L30" s="25">
        <f>IF(ISERROR(VLOOKUP(J30,'KAYIT LİSTESİ'!$B$4:$H$740,4,0)),"",(VLOOKUP(J30,'KAYIT LİSTESİ'!$B$4:$H$740,4,0)))</f>
      </c>
      <c r="M30" s="51">
        <f>IF(ISERROR(VLOOKUP(J30,'KAYIT LİSTESİ'!$B$4:$H$740,5,0)),"",(VLOOKUP(J30,'KAYIT LİSTESİ'!$B$4:$H$740,5,0)))</f>
      </c>
      <c r="N30" s="51">
        <f>IF(ISERROR(VLOOKUP(J30,'KAYIT LİSTESİ'!$B$4:$H$740,6,0)),"",(VLOOKUP(J30,'KAYIT LİSTESİ'!$B$4:$H$740,6,0)))</f>
      </c>
      <c r="O30" s="171"/>
      <c r="P30" s="24"/>
      <c r="T30" s="249">
        <v>5884</v>
      </c>
      <c r="U30" s="247">
        <v>71</v>
      </c>
    </row>
    <row r="31" spans="1:21" s="18" customFormat="1" ht="39.75" customHeight="1">
      <c r="A31" s="22"/>
      <c r="B31" s="282"/>
      <c r="C31" s="25"/>
      <c r="D31" s="275"/>
      <c r="E31" s="276"/>
      <c r="F31" s="171"/>
      <c r="G31" s="280"/>
      <c r="H31" s="21"/>
      <c r="I31" s="22">
        <v>4</v>
      </c>
      <c r="J31" s="23" t="s">
        <v>513</v>
      </c>
      <c r="K31" s="280">
        <f>IF(ISERROR(VLOOKUP(J31,'KAYIT LİSTESİ'!$B$4:$H$740,2,0)),"",(VLOOKUP(J31,'KAYIT LİSTESİ'!$B$4:$H$740,2,0)))</f>
      </c>
      <c r="L31" s="25">
        <f>IF(ISERROR(VLOOKUP(J31,'KAYIT LİSTESİ'!$B$4:$H$740,4,0)),"",(VLOOKUP(J31,'KAYIT LİSTESİ'!$B$4:$H$740,4,0)))</f>
      </c>
      <c r="M31" s="51">
        <f>IF(ISERROR(VLOOKUP(J31,'KAYIT LİSTESİ'!$B$4:$H$740,5,0)),"",(VLOOKUP(J31,'KAYIT LİSTESİ'!$B$4:$H$740,5,0)))</f>
      </c>
      <c r="N31" s="51">
        <f>IF(ISERROR(VLOOKUP(J31,'KAYIT LİSTESİ'!$B$4:$H$740,6,0)),"",(VLOOKUP(J31,'KAYIT LİSTESİ'!$B$4:$H$740,6,0)))</f>
      </c>
      <c r="O31" s="171"/>
      <c r="P31" s="24"/>
      <c r="T31" s="249">
        <v>5904</v>
      </c>
      <c r="U31" s="247">
        <v>70</v>
      </c>
    </row>
    <row r="32" spans="1:21" s="18" customFormat="1" ht="39.75" customHeight="1">
      <c r="A32" s="22"/>
      <c r="B32" s="282"/>
      <c r="C32" s="25"/>
      <c r="D32" s="275"/>
      <c r="E32" s="276"/>
      <c r="F32" s="171"/>
      <c r="G32" s="280"/>
      <c r="H32" s="21"/>
      <c r="I32" s="22">
        <v>5</v>
      </c>
      <c r="J32" s="23" t="s">
        <v>514</v>
      </c>
      <c r="K32" s="280">
        <f>IF(ISERROR(VLOOKUP(J32,'KAYIT LİSTESİ'!$B$4:$H$740,2,0)),"",(VLOOKUP(J32,'KAYIT LİSTESİ'!$B$4:$H$740,2,0)))</f>
      </c>
      <c r="L32" s="25">
        <f>IF(ISERROR(VLOOKUP(J32,'KAYIT LİSTESİ'!$B$4:$H$740,4,0)),"",(VLOOKUP(J32,'KAYIT LİSTESİ'!$B$4:$H$740,4,0)))</f>
      </c>
      <c r="M32" s="51">
        <f>IF(ISERROR(VLOOKUP(J32,'KAYIT LİSTESİ'!$B$4:$H$740,5,0)),"",(VLOOKUP(J32,'KAYIT LİSTESİ'!$B$4:$H$740,5,0)))</f>
      </c>
      <c r="N32" s="51">
        <f>IF(ISERROR(VLOOKUP(J32,'KAYIT LİSTESİ'!$B$4:$H$740,6,0)),"",(VLOOKUP(J32,'KAYIT LİSTESİ'!$B$4:$H$740,6,0)))</f>
      </c>
      <c r="O32" s="171"/>
      <c r="P32" s="24"/>
      <c r="T32" s="249">
        <v>5924</v>
      </c>
      <c r="U32" s="247">
        <v>69</v>
      </c>
    </row>
    <row r="33" spans="1:21" s="18" customFormat="1" ht="39.75" customHeight="1">
      <c r="A33" s="22"/>
      <c r="B33" s="282"/>
      <c r="C33" s="25"/>
      <c r="D33" s="275"/>
      <c r="E33" s="276"/>
      <c r="F33" s="171"/>
      <c r="G33" s="280"/>
      <c r="H33" s="21"/>
      <c r="I33" s="22">
        <v>6</v>
      </c>
      <c r="J33" s="23" t="s">
        <v>515</v>
      </c>
      <c r="K33" s="280">
        <f>IF(ISERROR(VLOOKUP(J33,'KAYIT LİSTESİ'!$B$4:$H$740,2,0)),"",(VLOOKUP(J33,'KAYIT LİSTESİ'!$B$4:$H$740,2,0)))</f>
      </c>
      <c r="L33" s="25">
        <f>IF(ISERROR(VLOOKUP(J33,'KAYIT LİSTESİ'!$B$4:$H$740,4,0)),"",(VLOOKUP(J33,'KAYIT LİSTESİ'!$B$4:$H$740,4,0)))</f>
      </c>
      <c r="M33" s="51">
        <f>IF(ISERROR(VLOOKUP(J33,'KAYIT LİSTESİ'!$B$4:$H$740,5,0)),"",(VLOOKUP(J33,'KAYIT LİSTESİ'!$B$4:$H$740,5,0)))</f>
      </c>
      <c r="N33" s="51">
        <f>IF(ISERROR(VLOOKUP(J33,'KAYIT LİSTESİ'!$B$4:$H$740,6,0)),"",(VLOOKUP(J33,'KAYIT LİSTESİ'!$B$4:$H$740,6,0)))</f>
      </c>
      <c r="O33" s="171"/>
      <c r="P33" s="24"/>
      <c r="T33" s="249">
        <v>5944</v>
      </c>
      <c r="U33" s="247">
        <v>68</v>
      </c>
    </row>
    <row r="34" spans="1:21" s="18" customFormat="1" ht="39.75" customHeight="1">
      <c r="A34" s="22"/>
      <c r="B34" s="282"/>
      <c r="C34" s="25"/>
      <c r="D34" s="275"/>
      <c r="E34" s="276"/>
      <c r="F34" s="171"/>
      <c r="G34" s="280"/>
      <c r="H34" s="21"/>
      <c r="I34" s="22">
        <v>7</v>
      </c>
      <c r="J34" s="23" t="s">
        <v>516</v>
      </c>
      <c r="K34" s="280">
        <f>IF(ISERROR(VLOOKUP(J34,'KAYIT LİSTESİ'!$B$4:$H$740,2,0)),"",(VLOOKUP(J34,'KAYIT LİSTESİ'!$B$4:$H$740,2,0)))</f>
      </c>
      <c r="L34" s="25">
        <f>IF(ISERROR(VLOOKUP(J34,'KAYIT LİSTESİ'!$B$4:$H$740,4,0)),"",(VLOOKUP(J34,'KAYIT LİSTESİ'!$B$4:$H$740,4,0)))</f>
      </c>
      <c r="M34" s="51">
        <f>IF(ISERROR(VLOOKUP(J34,'KAYIT LİSTESİ'!$B$4:$H$740,5,0)),"",(VLOOKUP(J34,'KAYIT LİSTESİ'!$B$4:$H$740,5,0)))</f>
      </c>
      <c r="N34" s="51">
        <f>IF(ISERROR(VLOOKUP(J34,'KAYIT LİSTESİ'!$B$4:$H$740,6,0)),"",(VLOOKUP(J34,'KAYIT LİSTESİ'!$B$4:$H$740,6,0)))</f>
      </c>
      <c r="O34" s="171"/>
      <c r="P34" s="24"/>
      <c r="T34" s="249">
        <v>5964</v>
      </c>
      <c r="U34" s="247">
        <v>67</v>
      </c>
    </row>
    <row r="35" spans="1:21" s="18" customFormat="1" ht="39.75" customHeight="1">
      <c r="A35" s="22"/>
      <c r="B35" s="282"/>
      <c r="C35" s="25"/>
      <c r="D35" s="275"/>
      <c r="E35" s="276"/>
      <c r="F35" s="171"/>
      <c r="G35" s="280"/>
      <c r="H35" s="21"/>
      <c r="I35" s="22">
        <v>8</v>
      </c>
      <c r="J35" s="23" t="s">
        <v>517</v>
      </c>
      <c r="K35" s="280">
        <f>IF(ISERROR(VLOOKUP(J35,'KAYIT LİSTESİ'!$B$4:$H$740,2,0)),"",(VLOOKUP(J35,'KAYIT LİSTESİ'!$B$4:$H$740,2,0)))</f>
      </c>
      <c r="L35" s="25">
        <f>IF(ISERROR(VLOOKUP(J35,'KAYIT LİSTESİ'!$B$4:$H$740,4,0)),"",(VLOOKUP(J35,'KAYIT LİSTESİ'!$B$4:$H$740,4,0)))</f>
      </c>
      <c r="M35" s="51">
        <f>IF(ISERROR(VLOOKUP(J35,'KAYIT LİSTESİ'!$B$4:$H$740,5,0)),"",(VLOOKUP(J35,'KAYIT LİSTESİ'!$B$4:$H$740,5,0)))</f>
      </c>
      <c r="N35" s="51">
        <f>IF(ISERROR(VLOOKUP(J35,'KAYIT LİSTESİ'!$B$4:$H$740,6,0)),"",(VLOOKUP(J35,'KAYIT LİSTESİ'!$B$4:$H$740,6,0)))</f>
      </c>
      <c r="O35" s="171"/>
      <c r="P35" s="24"/>
      <c r="T35" s="249">
        <v>5984</v>
      </c>
      <c r="U35" s="247">
        <v>66</v>
      </c>
    </row>
    <row r="36" spans="1:21" ht="13.5" customHeight="1">
      <c r="A36" s="36"/>
      <c r="B36" s="36"/>
      <c r="C36" s="37"/>
      <c r="D36" s="58"/>
      <c r="E36" s="38"/>
      <c r="F36" s="177"/>
      <c r="G36" s="40"/>
      <c r="I36" s="41"/>
      <c r="J36" s="42"/>
      <c r="K36" s="43"/>
      <c r="L36" s="44"/>
      <c r="M36" s="54"/>
      <c r="N36" s="54"/>
      <c r="O36" s="172"/>
      <c r="P36" s="43"/>
      <c r="T36" s="249">
        <v>10204</v>
      </c>
      <c r="U36" s="247">
        <v>55</v>
      </c>
    </row>
    <row r="37" spans="1:21" ht="14.25" customHeight="1">
      <c r="A37" s="30" t="s">
        <v>19</v>
      </c>
      <c r="B37" s="30"/>
      <c r="C37" s="30"/>
      <c r="D37" s="59"/>
      <c r="E37" s="52" t="s">
        <v>0</v>
      </c>
      <c r="F37" s="178" t="s">
        <v>1</v>
      </c>
      <c r="G37" s="27"/>
      <c r="H37" s="31" t="s">
        <v>2</v>
      </c>
      <c r="I37" s="31"/>
      <c r="J37" s="31"/>
      <c r="K37" s="31"/>
      <c r="M37" s="55" t="s">
        <v>3</v>
      </c>
      <c r="N37" s="56" t="s">
        <v>3</v>
      </c>
      <c r="O37" s="173" t="s">
        <v>3</v>
      </c>
      <c r="P37" s="30"/>
      <c r="Q37" s="32"/>
      <c r="T37" s="249">
        <v>10224</v>
      </c>
      <c r="U37" s="247">
        <v>54</v>
      </c>
    </row>
    <row r="38" spans="20:21" ht="12.75">
      <c r="T38" s="249">
        <v>10244</v>
      </c>
      <c r="U38" s="247">
        <v>53</v>
      </c>
    </row>
    <row r="39" spans="20:21" ht="12.75">
      <c r="T39" s="249">
        <v>10264</v>
      </c>
      <c r="U39" s="247">
        <v>52</v>
      </c>
    </row>
    <row r="40" spans="20:21" ht="12.75">
      <c r="T40" s="249">
        <v>10284</v>
      </c>
      <c r="U40" s="247">
        <v>51</v>
      </c>
    </row>
    <row r="41" spans="20:21" ht="12.75">
      <c r="T41" s="249">
        <v>10304</v>
      </c>
      <c r="U41" s="247">
        <v>50</v>
      </c>
    </row>
    <row r="42" spans="20:21" ht="12.75">
      <c r="T42" s="249">
        <v>10334</v>
      </c>
      <c r="U42" s="247">
        <v>49</v>
      </c>
    </row>
    <row r="43" spans="20:21" ht="12.75">
      <c r="T43" s="249">
        <v>10364</v>
      </c>
      <c r="U43" s="247">
        <v>48</v>
      </c>
    </row>
    <row r="44" spans="20:21" ht="12.75">
      <c r="T44" s="249">
        <v>10394</v>
      </c>
      <c r="U44" s="247">
        <v>47</v>
      </c>
    </row>
    <row r="45" spans="20:21" ht="12.75">
      <c r="T45" s="249">
        <v>10424</v>
      </c>
      <c r="U45" s="247">
        <v>46</v>
      </c>
    </row>
    <row r="46" spans="20:21" ht="12.75">
      <c r="T46" s="249">
        <v>10454</v>
      </c>
      <c r="U46" s="247">
        <v>45</v>
      </c>
    </row>
    <row r="47" spans="20:21" ht="12.75">
      <c r="T47" s="249">
        <v>10484</v>
      </c>
      <c r="U47" s="247">
        <v>44</v>
      </c>
    </row>
    <row r="48" spans="20:21" ht="12.75">
      <c r="T48" s="249">
        <v>10514</v>
      </c>
      <c r="U48" s="247">
        <v>43</v>
      </c>
    </row>
    <row r="49" spans="20:21" ht="12.75">
      <c r="T49" s="249">
        <v>10544</v>
      </c>
      <c r="U49" s="247">
        <v>42</v>
      </c>
    </row>
    <row r="50" spans="20:21" ht="12.75">
      <c r="T50" s="249">
        <v>10574</v>
      </c>
      <c r="U50" s="247">
        <v>41</v>
      </c>
    </row>
    <row r="51" spans="20:21" ht="12.75">
      <c r="T51" s="249">
        <v>10604</v>
      </c>
      <c r="U51" s="247">
        <v>40</v>
      </c>
    </row>
    <row r="52" spans="20:21" ht="12.75">
      <c r="T52" s="249">
        <v>10634</v>
      </c>
      <c r="U52" s="247">
        <v>39</v>
      </c>
    </row>
    <row r="53" spans="20:21" ht="12.75">
      <c r="T53" s="249">
        <v>10664</v>
      </c>
      <c r="U53" s="247">
        <v>38</v>
      </c>
    </row>
    <row r="54" spans="20:21" ht="12.75">
      <c r="T54" s="249">
        <v>10694</v>
      </c>
      <c r="U54" s="247">
        <v>37</v>
      </c>
    </row>
    <row r="55" spans="20:21" ht="12.75">
      <c r="T55" s="249">
        <v>10734</v>
      </c>
      <c r="U55" s="247">
        <v>36</v>
      </c>
    </row>
    <row r="56" spans="20:21" ht="12.75">
      <c r="T56" s="249">
        <v>10774</v>
      </c>
      <c r="U56" s="247">
        <v>35</v>
      </c>
    </row>
    <row r="57" spans="20:21" ht="12.75">
      <c r="T57" s="249">
        <v>10814</v>
      </c>
      <c r="U57" s="247">
        <v>34</v>
      </c>
    </row>
    <row r="58" spans="20:21" ht="12.75">
      <c r="T58" s="249">
        <v>10854</v>
      </c>
      <c r="U58" s="247">
        <v>33</v>
      </c>
    </row>
    <row r="59" spans="20:21" ht="12.75">
      <c r="T59" s="249">
        <v>10894</v>
      </c>
      <c r="U59" s="247">
        <v>32</v>
      </c>
    </row>
    <row r="60" spans="20:21" ht="12.75">
      <c r="T60" s="249">
        <v>10934</v>
      </c>
      <c r="U60" s="247">
        <v>31</v>
      </c>
    </row>
    <row r="61" spans="20:21" ht="12.75">
      <c r="T61" s="249">
        <v>10974</v>
      </c>
      <c r="U61" s="247">
        <v>30</v>
      </c>
    </row>
    <row r="62" spans="20:21" ht="12.75">
      <c r="T62" s="249">
        <v>11014</v>
      </c>
      <c r="U62" s="247">
        <v>29</v>
      </c>
    </row>
    <row r="63" spans="20:21" ht="12.75">
      <c r="T63" s="249">
        <v>11054</v>
      </c>
      <c r="U63" s="247">
        <v>28</v>
      </c>
    </row>
    <row r="64" spans="20:21" ht="12.75">
      <c r="T64" s="249">
        <v>11094</v>
      </c>
      <c r="U64" s="247">
        <v>27</v>
      </c>
    </row>
    <row r="65" spans="20:21" ht="12.75">
      <c r="T65" s="249">
        <v>11134</v>
      </c>
      <c r="U65" s="247">
        <v>26</v>
      </c>
    </row>
    <row r="66" spans="20:21" ht="12.75">
      <c r="T66" s="249">
        <v>11174</v>
      </c>
      <c r="U66" s="247">
        <v>25</v>
      </c>
    </row>
    <row r="67" spans="20:21" ht="12.75">
      <c r="T67" s="249">
        <v>11224</v>
      </c>
      <c r="U67" s="247">
        <v>24</v>
      </c>
    </row>
    <row r="68" spans="20:21" ht="12.75">
      <c r="T68" s="249">
        <v>11274</v>
      </c>
      <c r="U68" s="247">
        <v>23</v>
      </c>
    </row>
    <row r="69" spans="20:21" ht="12.75">
      <c r="T69" s="249">
        <v>11324</v>
      </c>
      <c r="U69" s="247">
        <v>22</v>
      </c>
    </row>
    <row r="70" spans="20:21" ht="12.75">
      <c r="T70" s="249">
        <v>11374</v>
      </c>
      <c r="U70" s="247">
        <v>21</v>
      </c>
    </row>
    <row r="71" spans="20:21" ht="12.75">
      <c r="T71" s="249">
        <v>11424</v>
      </c>
      <c r="U71" s="247">
        <v>20</v>
      </c>
    </row>
    <row r="72" spans="20:21" ht="12.75">
      <c r="T72" s="249">
        <v>11474</v>
      </c>
      <c r="U72" s="247">
        <v>19</v>
      </c>
    </row>
    <row r="73" spans="20:21" ht="12.75">
      <c r="T73" s="249">
        <v>11534</v>
      </c>
      <c r="U73" s="247">
        <v>18</v>
      </c>
    </row>
    <row r="74" spans="20:21" ht="12.75">
      <c r="T74" s="249">
        <v>11594</v>
      </c>
      <c r="U74" s="247">
        <v>17</v>
      </c>
    </row>
    <row r="75" spans="20:21" ht="12.75">
      <c r="T75" s="249">
        <v>11654</v>
      </c>
      <c r="U75" s="247">
        <v>16</v>
      </c>
    </row>
    <row r="76" spans="20:21" ht="12.75">
      <c r="T76" s="249">
        <v>11714</v>
      </c>
      <c r="U76" s="247">
        <v>15</v>
      </c>
    </row>
    <row r="77" spans="20:21" ht="12.75">
      <c r="T77" s="249">
        <v>11774</v>
      </c>
      <c r="U77" s="247">
        <v>14</v>
      </c>
    </row>
    <row r="78" spans="20:21" ht="12.75">
      <c r="T78" s="249">
        <v>11834</v>
      </c>
      <c r="U78" s="247">
        <v>13</v>
      </c>
    </row>
    <row r="79" spans="20:21" ht="12.75">
      <c r="T79" s="249">
        <v>11914</v>
      </c>
      <c r="U79" s="247">
        <v>12</v>
      </c>
    </row>
    <row r="80" spans="20:21" ht="12.75">
      <c r="T80" s="249">
        <v>11994</v>
      </c>
      <c r="U80" s="247">
        <v>11</v>
      </c>
    </row>
    <row r="81" spans="20:21" ht="12.75">
      <c r="T81" s="249">
        <v>12074</v>
      </c>
      <c r="U81" s="247">
        <v>10</v>
      </c>
    </row>
    <row r="82" spans="20:21" ht="12.75">
      <c r="T82" s="249">
        <v>12154</v>
      </c>
      <c r="U82" s="247">
        <v>9</v>
      </c>
    </row>
    <row r="83" spans="20:21" ht="12.75">
      <c r="T83" s="249">
        <v>12234</v>
      </c>
      <c r="U83" s="247">
        <v>8</v>
      </c>
    </row>
    <row r="84" spans="20:21" ht="12.75">
      <c r="T84" s="249">
        <v>12314</v>
      </c>
      <c r="U84" s="247">
        <v>7</v>
      </c>
    </row>
    <row r="85" spans="20:21" ht="12.75">
      <c r="T85" s="249">
        <v>12414</v>
      </c>
      <c r="U85" s="247">
        <v>6</v>
      </c>
    </row>
    <row r="86" spans="20:21" ht="12.75">
      <c r="T86" s="249">
        <v>12514</v>
      </c>
      <c r="U86" s="247">
        <v>5</v>
      </c>
    </row>
    <row r="87" spans="20:21" ht="12.75">
      <c r="T87" s="249">
        <v>12614</v>
      </c>
      <c r="U87" s="247">
        <v>4</v>
      </c>
    </row>
    <row r="88" spans="20:21" ht="12.75">
      <c r="T88" s="249">
        <v>12714</v>
      </c>
      <c r="U88" s="247">
        <v>3</v>
      </c>
    </row>
    <row r="89" spans="20:21" ht="12.75">
      <c r="T89" s="249">
        <v>12814</v>
      </c>
      <c r="U89" s="247">
        <v>2</v>
      </c>
    </row>
    <row r="90" spans="20:21" ht="12.75">
      <c r="T90" s="249">
        <v>12954</v>
      </c>
      <c r="U90" s="247">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R85"/>
  <sheetViews>
    <sheetView view="pageBreakPreview" zoomScale="80" zoomScaleSheetLayoutView="80" zoomScalePageLayoutView="0" workbookViewId="0" topLeftCell="A1">
      <selection activeCell="A11" sqref="A1:IV16384"/>
    </sheetView>
  </sheetViews>
  <sheetFormatPr defaultColWidth="9.140625" defaultRowHeight="12.75"/>
  <cols>
    <col min="1" max="1" width="6.00390625" style="94" customWidth="1"/>
    <col min="2" max="2" width="16.7109375" style="94" hidden="1" customWidth="1"/>
    <col min="3" max="3" width="7.00390625" style="94" customWidth="1"/>
    <col min="4" max="4" width="13.57421875" style="95" customWidth="1"/>
    <col min="5" max="5" width="19.8515625" style="94" bestFit="1" customWidth="1"/>
    <col min="6" max="6" width="43.57421875" style="2" bestFit="1" customWidth="1"/>
    <col min="7" max="7" width="10.8515625" style="2" customWidth="1"/>
    <col min="8" max="12" width="10.7109375" style="2" customWidth="1"/>
    <col min="13" max="13" width="10.8515625" style="2" customWidth="1"/>
    <col min="14" max="14" width="10.57421875" style="96" customWidth="1"/>
    <col min="15" max="15" width="7.7109375" style="94" customWidth="1"/>
    <col min="16" max="16" width="9.57421875" style="94" customWidth="1"/>
    <col min="17" max="17" width="9.140625" style="257" hidden="1" customWidth="1"/>
    <col min="18" max="18" width="9.140625" style="254" hidden="1" customWidth="1"/>
    <col min="19" max="16384" width="9.140625" style="2" customWidth="1"/>
  </cols>
  <sheetData>
    <row r="1" spans="1:18" ht="48.75" customHeight="1">
      <c r="A1" s="463" t="s">
        <v>278</v>
      </c>
      <c r="B1" s="463"/>
      <c r="C1" s="463"/>
      <c r="D1" s="463"/>
      <c r="E1" s="463"/>
      <c r="F1" s="463"/>
      <c r="G1" s="463"/>
      <c r="H1" s="463"/>
      <c r="I1" s="463"/>
      <c r="J1" s="463"/>
      <c r="K1" s="463"/>
      <c r="L1" s="463"/>
      <c r="M1" s="463"/>
      <c r="N1" s="463"/>
      <c r="O1" s="463"/>
      <c r="P1" s="463"/>
      <c r="Q1" s="257">
        <v>159</v>
      </c>
      <c r="R1" s="254">
        <v>1</v>
      </c>
    </row>
    <row r="2" spans="1:18" ht="25.5" customHeight="1">
      <c r="A2" s="464" t="s">
        <v>283</v>
      </c>
      <c r="B2" s="464"/>
      <c r="C2" s="464"/>
      <c r="D2" s="464"/>
      <c r="E2" s="464"/>
      <c r="F2" s="464"/>
      <c r="G2" s="464"/>
      <c r="H2" s="464"/>
      <c r="I2" s="464"/>
      <c r="J2" s="464"/>
      <c r="K2" s="464"/>
      <c r="L2" s="464"/>
      <c r="M2" s="464"/>
      <c r="N2" s="464"/>
      <c r="O2" s="464"/>
      <c r="P2" s="464"/>
      <c r="Q2" s="257">
        <v>169</v>
      </c>
      <c r="R2" s="254">
        <v>2</v>
      </c>
    </row>
    <row r="3" spans="1:18" s="3" customFormat="1" ht="27" customHeight="1">
      <c r="A3" s="453" t="s">
        <v>57</v>
      </c>
      <c r="B3" s="453"/>
      <c r="C3" s="453"/>
      <c r="D3" s="467" t="s">
        <v>103</v>
      </c>
      <c r="E3" s="467"/>
      <c r="F3" s="97"/>
      <c r="G3" s="230"/>
      <c r="H3" s="215"/>
      <c r="I3" s="184"/>
      <c r="J3" s="184"/>
      <c r="K3" s="184"/>
      <c r="L3" s="184" t="s">
        <v>202</v>
      </c>
      <c r="M3" s="454" t="s">
        <v>264</v>
      </c>
      <c r="N3" s="454"/>
      <c r="O3" s="454"/>
      <c r="P3" s="454"/>
      <c r="Q3" s="257">
        <v>179</v>
      </c>
      <c r="R3" s="254">
        <v>3</v>
      </c>
    </row>
    <row r="4" spans="1:18" s="3" customFormat="1" ht="17.25" customHeight="1">
      <c r="A4" s="459" t="s">
        <v>58</v>
      </c>
      <c r="B4" s="459"/>
      <c r="C4" s="459"/>
      <c r="D4" s="468" t="s">
        <v>590</v>
      </c>
      <c r="E4" s="468"/>
      <c r="F4" s="98"/>
      <c r="G4" s="216"/>
      <c r="H4" s="216"/>
      <c r="I4" s="186"/>
      <c r="J4" s="186"/>
      <c r="K4" s="458" t="s">
        <v>56</v>
      </c>
      <c r="L4" s="458"/>
      <c r="M4" s="461" t="s">
        <v>287</v>
      </c>
      <c r="N4" s="461"/>
      <c r="O4" s="461"/>
      <c r="P4" s="344"/>
      <c r="Q4" s="257">
        <v>187</v>
      </c>
      <c r="R4" s="254">
        <v>4</v>
      </c>
    </row>
    <row r="5" spans="1:18" ht="21" customHeight="1">
      <c r="A5" s="4"/>
      <c r="B5" s="4"/>
      <c r="C5" s="4"/>
      <c r="D5" s="8"/>
      <c r="E5" s="5"/>
      <c r="F5" s="6"/>
      <c r="G5" s="7"/>
      <c r="H5" s="7"/>
      <c r="I5" s="7"/>
      <c r="J5" s="7"/>
      <c r="K5" s="7"/>
      <c r="L5" s="7"/>
      <c r="M5" s="7"/>
      <c r="N5" s="465">
        <v>41510.70716168982</v>
      </c>
      <c r="O5" s="465"/>
      <c r="P5" s="271"/>
      <c r="Q5" s="257">
        <v>195</v>
      </c>
      <c r="R5" s="254">
        <v>5</v>
      </c>
    </row>
    <row r="6" spans="1:18" ht="15.75">
      <c r="A6" s="462" t="s">
        <v>6</v>
      </c>
      <c r="B6" s="462"/>
      <c r="C6" s="460" t="s">
        <v>41</v>
      </c>
      <c r="D6" s="460" t="s">
        <v>60</v>
      </c>
      <c r="E6" s="462" t="s">
        <v>7</v>
      </c>
      <c r="F6" s="462" t="s">
        <v>279</v>
      </c>
      <c r="G6" s="466" t="s">
        <v>29</v>
      </c>
      <c r="H6" s="466"/>
      <c r="I6" s="466"/>
      <c r="J6" s="466"/>
      <c r="K6" s="466"/>
      <c r="L6" s="466"/>
      <c r="M6" s="466"/>
      <c r="N6" s="455" t="s">
        <v>8</v>
      </c>
      <c r="O6" s="455" t="s">
        <v>100</v>
      </c>
      <c r="P6" s="455" t="s">
        <v>194</v>
      </c>
      <c r="Q6" s="257">
        <v>203</v>
      </c>
      <c r="R6" s="254">
        <v>6</v>
      </c>
    </row>
    <row r="7" spans="1:18" ht="24.75" customHeight="1">
      <c r="A7" s="462"/>
      <c r="B7" s="462"/>
      <c r="C7" s="460"/>
      <c r="D7" s="460"/>
      <c r="E7" s="462"/>
      <c r="F7" s="462"/>
      <c r="G7" s="99">
        <v>1</v>
      </c>
      <c r="H7" s="99">
        <v>2</v>
      </c>
      <c r="I7" s="99">
        <v>3</v>
      </c>
      <c r="J7" s="243" t="s">
        <v>192</v>
      </c>
      <c r="K7" s="242">
        <v>4</v>
      </c>
      <c r="L7" s="242">
        <v>5</v>
      </c>
      <c r="M7" s="242">
        <v>6</v>
      </c>
      <c r="N7" s="455"/>
      <c r="O7" s="455"/>
      <c r="P7" s="455"/>
      <c r="Q7" s="257">
        <v>211</v>
      </c>
      <c r="R7" s="254">
        <v>7</v>
      </c>
    </row>
    <row r="8" spans="1:18" s="88" customFormat="1" ht="53.25" customHeight="1">
      <c r="A8" s="100">
        <v>1</v>
      </c>
      <c r="B8" s="101" t="s">
        <v>110</v>
      </c>
      <c r="C8" s="259">
        <v>413</v>
      </c>
      <c r="D8" s="102">
        <v>32510</v>
      </c>
      <c r="E8" s="183" t="s">
        <v>362</v>
      </c>
      <c r="F8" s="183" t="s">
        <v>356</v>
      </c>
      <c r="G8" s="168">
        <v>780</v>
      </c>
      <c r="H8" s="168" t="s">
        <v>621</v>
      </c>
      <c r="I8" s="168">
        <v>774</v>
      </c>
      <c r="J8" s="168">
        <v>780</v>
      </c>
      <c r="K8" s="168" t="s">
        <v>619</v>
      </c>
      <c r="L8" s="168" t="s">
        <v>619</v>
      </c>
      <c r="M8" s="168" t="s">
        <v>619</v>
      </c>
      <c r="N8" s="343">
        <v>780</v>
      </c>
      <c r="O8" s="259">
        <v>8</v>
      </c>
      <c r="P8" s="345" t="s">
        <v>624</v>
      </c>
      <c r="Q8" s="257">
        <v>219</v>
      </c>
      <c r="R8" s="254">
        <v>8</v>
      </c>
    </row>
    <row r="9" spans="1:18" s="88" customFormat="1" ht="53.25" customHeight="1">
      <c r="A9" s="100">
        <v>2</v>
      </c>
      <c r="B9" s="101" t="s">
        <v>111</v>
      </c>
      <c r="C9" s="259">
        <v>420</v>
      </c>
      <c r="D9" s="102">
        <v>33700</v>
      </c>
      <c r="E9" s="183" t="s">
        <v>377</v>
      </c>
      <c r="F9" s="183" t="s">
        <v>371</v>
      </c>
      <c r="G9" s="168" t="s">
        <v>621</v>
      </c>
      <c r="H9" s="168" t="s">
        <v>621</v>
      </c>
      <c r="I9" s="168">
        <v>760</v>
      </c>
      <c r="J9" s="168">
        <v>760</v>
      </c>
      <c r="K9" s="168">
        <v>762</v>
      </c>
      <c r="L9" s="168" t="s">
        <v>621</v>
      </c>
      <c r="M9" s="168" t="s">
        <v>621</v>
      </c>
      <c r="N9" s="343">
        <v>762</v>
      </c>
      <c r="O9" s="259">
        <v>7</v>
      </c>
      <c r="P9" s="345" t="s">
        <v>627</v>
      </c>
      <c r="Q9" s="257">
        <v>227</v>
      </c>
      <c r="R9" s="254">
        <v>9</v>
      </c>
    </row>
    <row r="10" spans="1:18" s="88" customFormat="1" ht="53.25" customHeight="1">
      <c r="A10" s="100">
        <v>3</v>
      </c>
      <c r="B10" s="101" t="s">
        <v>109</v>
      </c>
      <c r="C10" s="259">
        <v>498</v>
      </c>
      <c r="D10" s="102">
        <v>34049</v>
      </c>
      <c r="E10" s="183" t="s">
        <v>425</v>
      </c>
      <c r="F10" s="183" t="s">
        <v>416</v>
      </c>
      <c r="G10" s="168" t="s">
        <v>621</v>
      </c>
      <c r="H10" s="168">
        <v>734</v>
      </c>
      <c r="I10" s="168">
        <v>642</v>
      </c>
      <c r="J10" s="168">
        <v>734</v>
      </c>
      <c r="K10" s="168">
        <v>495</v>
      </c>
      <c r="L10" s="168" t="s">
        <v>621</v>
      </c>
      <c r="M10" s="168">
        <v>728</v>
      </c>
      <c r="N10" s="343">
        <v>734</v>
      </c>
      <c r="O10" s="259">
        <v>6</v>
      </c>
      <c r="P10" s="345" t="s">
        <v>626</v>
      </c>
      <c r="Q10" s="257">
        <v>235</v>
      </c>
      <c r="R10" s="254">
        <v>10</v>
      </c>
    </row>
    <row r="11" spans="1:18" s="88" customFormat="1" ht="53.25" customHeight="1">
      <c r="A11" s="100">
        <v>4</v>
      </c>
      <c r="B11" s="101" t="s">
        <v>108</v>
      </c>
      <c r="C11" s="259">
        <v>462</v>
      </c>
      <c r="D11" s="102">
        <v>32379</v>
      </c>
      <c r="E11" s="183" t="s">
        <v>409</v>
      </c>
      <c r="F11" s="183" t="s">
        <v>402</v>
      </c>
      <c r="G11" s="168">
        <v>688</v>
      </c>
      <c r="H11" s="168">
        <v>690</v>
      </c>
      <c r="I11" s="168" t="s">
        <v>621</v>
      </c>
      <c r="J11" s="168">
        <v>690</v>
      </c>
      <c r="K11" s="168" t="s">
        <v>621</v>
      </c>
      <c r="L11" s="168">
        <v>708</v>
      </c>
      <c r="M11" s="168">
        <v>712</v>
      </c>
      <c r="N11" s="343">
        <v>712</v>
      </c>
      <c r="O11" s="259">
        <v>5</v>
      </c>
      <c r="P11" s="345" t="s">
        <v>623</v>
      </c>
      <c r="Q11" s="257">
        <v>243</v>
      </c>
      <c r="R11" s="254">
        <v>11</v>
      </c>
    </row>
    <row r="12" spans="1:18" s="88" customFormat="1" ht="53.25" customHeight="1">
      <c r="A12" s="100">
        <v>5</v>
      </c>
      <c r="B12" s="101" t="s">
        <v>105</v>
      </c>
      <c r="C12" s="259">
        <v>447</v>
      </c>
      <c r="D12" s="102">
        <v>31544</v>
      </c>
      <c r="E12" s="183" t="s">
        <v>395</v>
      </c>
      <c r="F12" s="183" t="s">
        <v>387</v>
      </c>
      <c r="G12" s="168">
        <v>689</v>
      </c>
      <c r="H12" s="168">
        <v>711</v>
      </c>
      <c r="I12" s="168" t="s">
        <v>621</v>
      </c>
      <c r="J12" s="168">
        <v>711</v>
      </c>
      <c r="K12" s="168">
        <v>532</v>
      </c>
      <c r="L12" s="168">
        <v>699</v>
      </c>
      <c r="M12" s="168" t="s">
        <v>621</v>
      </c>
      <c r="N12" s="343">
        <v>711</v>
      </c>
      <c r="O12" s="259">
        <v>4</v>
      </c>
      <c r="P12" s="345" t="s">
        <v>623</v>
      </c>
      <c r="Q12" s="257">
        <v>251</v>
      </c>
      <c r="R12" s="254">
        <v>12</v>
      </c>
    </row>
    <row r="13" spans="1:18" s="88" customFormat="1" ht="53.25" customHeight="1">
      <c r="A13" s="100">
        <v>6</v>
      </c>
      <c r="B13" s="101" t="s">
        <v>107</v>
      </c>
      <c r="C13" s="259">
        <v>397</v>
      </c>
      <c r="D13" s="102">
        <v>34700</v>
      </c>
      <c r="E13" s="183" t="s">
        <v>341</v>
      </c>
      <c r="F13" s="183" t="s">
        <v>339</v>
      </c>
      <c r="G13" s="168">
        <v>691</v>
      </c>
      <c r="H13" s="168">
        <v>703</v>
      </c>
      <c r="I13" s="168">
        <v>670</v>
      </c>
      <c r="J13" s="168">
        <v>703</v>
      </c>
      <c r="K13" s="168">
        <v>699</v>
      </c>
      <c r="L13" s="168">
        <v>686</v>
      </c>
      <c r="M13" s="168" t="s">
        <v>621</v>
      </c>
      <c r="N13" s="343">
        <v>703</v>
      </c>
      <c r="O13" s="259">
        <v>3</v>
      </c>
      <c r="P13" s="345" t="s">
        <v>625</v>
      </c>
      <c r="Q13" s="257">
        <v>259</v>
      </c>
      <c r="R13" s="254">
        <v>13</v>
      </c>
    </row>
    <row r="14" spans="1:18" s="88" customFormat="1" ht="53.25" customHeight="1">
      <c r="A14" s="100">
        <v>7</v>
      </c>
      <c r="B14" s="101" t="s">
        <v>106</v>
      </c>
      <c r="C14" s="259">
        <v>375</v>
      </c>
      <c r="D14" s="102">
        <v>29343</v>
      </c>
      <c r="E14" s="183" t="s">
        <v>322</v>
      </c>
      <c r="F14" s="183" t="s">
        <v>307</v>
      </c>
      <c r="G14" s="168" t="s">
        <v>621</v>
      </c>
      <c r="H14" s="168">
        <v>678</v>
      </c>
      <c r="I14" s="168">
        <v>406</v>
      </c>
      <c r="J14" s="168">
        <v>678</v>
      </c>
      <c r="K14" s="168" t="s">
        <v>621</v>
      </c>
      <c r="L14" s="168" t="s">
        <v>619</v>
      </c>
      <c r="M14" s="168" t="s">
        <v>621</v>
      </c>
      <c r="N14" s="343">
        <v>678</v>
      </c>
      <c r="O14" s="259">
        <v>2</v>
      </c>
      <c r="P14" s="345" t="s">
        <v>624</v>
      </c>
      <c r="Q14" s="257">
        <v>267</v>
      </c>
      <c r="R14" s="254">
        <v>14</v>
      </c>
    </row>
    <row r="15" spans="1:18" s="88" customFormat="1" ht="53.25" customHeight="1">
      <c r="A15" s="100">
        <v>8</v>
      </c>
      <c r="B15" s="101" t="s">
        <v>104</v>
      </c>
      <c r="C15" s="259">
        <v>479</v>
      </c>
      <c r="D15" s="102">
        <v>34043</v>
      </c>
      <c r="E15" s="183" t="s">
        <v>440</v>
      </c>
      <c r="F15" s="183" t="s">
        <v>433</v>
      </c>
      <c r="G15" s="168" t="s">
        <v>621</v>
      </c>
      <c r="H15" s="168">
        <v>613</v>
      </c>
      <c r="I15" s="168">
        <v>610</v>
      </c>
      <c r="J15" s="168">
        <v>613</v>
      </c>
      <c r="K15" s="168" t="s">
        <v>621</v>
      </c>
      <c r="L15" s="168">
        <v>592</v>
      </c>
      <c r="M15" s="168">
        <v>609</v>
      </c>
      <c r="N15" s="343">
        <v>613</v>
      </c>
      <c r="O15" s="259">
        <v>1</v>
      </c>
      <c r="P15" s="345" t="s">
        <v>622</v>
      </c>
      <c r="Q15" s="257">
        <v>275</v>
      </c>
      <c r="R15" s="254">
        <v>15</v>
      </c>
    </row>
    <row r="16" spans="1:18" s="88" customFormat="1" ht="53.25" customHeight="1">
      <c r="A16" s="100"/>
      <c r="B16" s="101" t="s">
        <v>112</v>
      </c>
      <c r="C16" s="259" t="s">
        <v>628</v>
      </c>
      <c r="D16" s="102" t="s">
        <v>628</v>
      </c>
      <c r="E16" s="183" t="s">
        <v>628</v>
      </c>
      <c r="F16" s="183" t="s">
        <v>628</v>
      </c>
      <c r="G16" s="168"/>
      <c r="H16" s="168"/>
      <c r="I16" s="168"/>
      <c r="J16" s="180">
        <v>0</v>
      </c>
      <c r="K16" s="209"/>
      <c r="L16" s="209"/>
      <c r="M16" s="209"/>
      <c r="N16" s="179">
        <v>0</v>
      </c>
      <c r="O16" s="259"/>
      <c r="P16" s="345"/>
      <c r="Q16" s="257">
        <v>281</v>
      </c>
      <c r="R16" s="254">
        <v>16</v>
      </c>
    </row>
    <row r="17" spans="1:18" s="88" customFormat="1" ht="53.25" customHeight="1">
      <c r="A17" s="100"/>
      <c r="B17" s="101" t="s">
        <v>113</v>
      </c>
      <c r="C17" s="259" t="s">
        <v>628</v>
      </c>
      <c r="D17" s="102" t="s">
        <v>628</v>
      </c>
      <c r="E17" s="183" t="s">
        <v>628</v>
      </c>
      <c r="F17" s="183" t="s">
        <v>628</v>
      </c>
      <c r="G17" s="168"/>
      <c r="H17" s="168"/>
      <c r="I17" s="168"/>
      <c r="J17" s="180">
        <v>0</v>
      </c>
      <c r="K17" s="209"/>
      <c r="L17" s="209"/>
      <c r="M17" s="209"/>
      <c r="N17" s="179">
        <v>0</v>
      </c>
      <c r="O17" s="259"/>
      <c r="P17" s="345"/>
      <c r="Q17" s="257">
        <v>287</v>
      </c>
      <c r="R17" s="254">
        <v>17</v>
      </c>
    </row>
    <row r="18" spans="1:18" s="88" customFormat="1" ht="53.25" customHeight="1">
      <c r="A18" s="100"/>
      <c r="B18" s="101" t="s">
        <v>114</v>
      </c>
      <c r="C18" s="259" t="s">
        <v>628</v>
      </c>
      <c r="D18" s="102" t="s">
        <v>628</v>
      </c>
      <c r="E18" s="183" t="s">
        <v>628</v>
      </c>
      <c r="F18" s="183" t="s">
        <v>628</v>
      </c>
      <c r="G18" s="168"/>
      <c r="H18" s="168"/>
      <c r="I18" s="168"/>
      <c r="J18" s="180">
        <v>0</v>
      </c>
      <c r="K18" s="209"/>
      <c r="L18" s="209"/>
      <c r="M18" s="209"/>
      <c r="N18" s="179">
        <v>0</v>
      </c>
      <c r="O18" s="259"/>
      <c r="P18" s="345"/>
      <c r="Q18" s="257">
        <v>293</v>
      </c>
      <c r="R18" s="254">
        <v>18</v>
      </c>
    </row>
    <row r="19" spans="1:18" s="88" customFormat="1" ht="53.25" customHeight="1">
      <c r="A19" s="100"/>
      <c r="B19" s="101" t="s">
        <v>115</v>
      </c>
      <c r="C19" s="259" t="s">
        <v>628</v>
      </c>
      <c r="D19" s="102" t="s">
        <v>628</v>
      </c>
      <c r="E19" s="183" t="s">
        <v>628</v>
      </c>
      <c r="F19" s="183" t="s">
        <v>628</v>
      </c>
      <c r="G19" s="168"/>
      <c r="H19" s="168"/>
      <c r="I19" s="168"/>
      <c r="J19" s="180">
        <v>0</v>
      </c>
      <c r="K19" s="209"/>
      <c r="L19" s="209"/>
      <c r="M19" s="209"/>
      <c r="N19" s="179">
        <v>0</v>
      </c>
      <c r="O19" s="259"/>
      <c r="P19" s="345"/>
      <c r="Q19" s="257">
        <v>299</v>
      </c>
      <c r="R19" s="254">
        <v>19</v>
      </c>
    </row>
    <row r="20" spans="1:18" s="88" customFormat="1" ht="53.25" customHeight="1">
      <c r="A20" s="100"/>
      <c r="B20" s="101" t="s">
        <v>116</v>
      </c>
      <c r="C20" s="259" t="s">
        <v>628</v>
      </c>
      <c r="D20" s="102" t="s">
        <v>628</v>
      </c>
      <c r="E20" s="183" t="s">
        <v>628</v>
      </c>
      <c r="F20" s="183" t="s">
        <v>628</v>
      </c>
      <c r="G20" s="168"/>
      <c r="H20" s="168"/>
      <c r="I20" s="168"/>
      <c r="J20" s="180">
        <v>0</v>
      </c>
      <c r="K20" s="209"/>
      <c r="L20" s="209"/>
      <c r="M20" s="209"/>
      <c r="N20" s="179">
        <v>0</v>
      </c>
      <c r="O20" s="259"/>
      <c r="P20" s="345"/>
      <c r="Q20" s="257">
        <v>305</v>
      </c>
      <c r="R20" s="254">
        <v>20</v>
      </c>
    </row>
    <row r="21" spans="1:18" s="88" customFormat="1" ht="53.25" customHeight="1">
      <c r="A21" s="100"/>
      <c r="B21" s="101" t="s">
        <v>117</v>
      </c>
      <c r="C21" s="259" t="s">
        <v>628</v>
      </c>
      <c r="D21" s="102" t="s">
        <v>628</v>
      </c>
      <c r="E21" s="183" t="s">
        <v>628</v>
      </c>
      <c r="F21" s="183" t="s">
        <v>628</v>
      </c>
      <c r="G21" s="168"/>
      <c r="H21" s="168"/>
      <c r="I21" s="168"/>
      <c r="J21" s="180">
        <v>0</v>
      </c>
      <c r="K21" s="209"/>
      <c r="L21" s="209"/>
      <c r="M21" s="209"/>
      <c r="N21" s="179">
        <v>0</v>
      </c>
      <c r="O21" s="259"/>
      <c r="P21" s="345"/>
      <c r="Q21" s="257">
        <v>311</v>
      </c>
      <c r="R21" s="254">
        <v>21</v>
      </c>
    </row>
    <row r="22" spans="1:18" s="88" customFormat="1" ht="53.25" customHeight="1">
      <c r="A22" s="100"/>
      <c r="B22" s="101" t="s">
        <v>118</v>
      </c>
      <c r="C22" s="259" t="s">
        <v>628</v>
      </c>
      <c r="D22" s="102" t="s">
        <v>628</v>
      </c>
      <c r="E22" s="183" t="s">
        <v>628</v>
      </c>
      <c r="F22" s="183" t="s">
        <v>628</v>
      </c>
      <c r="G22" s="168"/>
      <c r="H22" s="168"/>
      <c r="I22" s="168"/>
      <c r="J22" s="180">
        <v>0</v>
      </c>
      <c r="K22" s="209"/>
      <c r="L22" s="209"/>
      <c r="M22" s="209"/>
      <c r="N22" s="179">
        <v>0</v>
      </c>
      <c r="O22" s="259"/>
      <c r="P22" s="345"/>
      <c r="Q22" s="257">
        <v>317</v>
      </c>
      <c r="R22" s="254">
        <v>22</v>
      </c>
    </row>
    <row r="23" spans="1:18" s="88" customFormat="1" ht="53.25" customHeight="1">
      <c r="A23" s="100"/>
      <c r="B23" s="101" t="s">
        <v>119</v>
      </c>
      <c r="C23" s="259" t="s">
        <v>628</v>
      </c>
      <c r="D23" s="102" t="s">
        <v>628</v>
      </c>
      <c r="E23" s="183" t="s">
        <v>628</v>
      </c>
      <c r="F23" s="183" t="s">
        <v>628</v>
      </c>
      <c r="G23" s="168"/>
      <c r="H23" s="168"/>
      <c r="I23" s="168"/>
      <c r="J23" s="180">
        <v>0</v>
      </c>
      <c r="K23" s="209"/>
      <c r="L23" s="209"/>
      <c r="M23" s="209"/>
      <c r="N23" s="179">
        <v>0</v>
      </c>
      <c r="O23" s="259"/>
      <c r="P23" s="345"/>
      <c r="Q23" s="257">
        <v>323</v>
      </c>
      <c r="R23" s="254">
        <v>23</v>
      </c>
    </row>
    <row r="24" spans="1:18" s="88" customFormat="1" ht="53.25" customHeight="1">
      <c r="A24" s="100"/>
      <c r="B24" s="101" t="s">
        <v>120</v>
      </c>
      <c r="C24" s="259" t="s">
        <v>628</v>
      </c>
      <c r="D24" s="102" t="s">
        <v>628</v>
      </c>
      <c r="E24" s="183" t="s">
        <v>628</v>
      </c>
      <c r="F24" s="183" t="s">
        <v>628</v>
      </c>
      <c r="G24" s="168"/>
      <c r="H24" s="168"/>
      <c r="I24" s="168"/>
      <c r="J24" s="180">
        <v>0</v>
      </c>
      <c r="K24" s="209"/>
      <c r="L24" s="209"/>
      <c r="M24" s="209"/>
      <c r="N24" s="179">
        <v>0</v>
      </c>
      <c r="O24" s="259"/>
      <c r="P24" s="345"/>
      <c r="Q24" s="257">
        <v>329</v>
      </c>
      <c r="R24" s="254">
        <v>24</v>
      </c>
    </row>
    <row r="25" spans="1:18" s="88" customFormat="1" ht="53.25" customHeight="1">
      <c r="A25" s="100"/>
      <c r="B25" s="101" t="s">
        <v>121</v>
      </c>
      <c r="C25" s="259" t="s">
        <v>628</v>
      </c>
      <c r="D25" s="102" t="s">
        <v>628</v>
      </c>
      <c r="E25" s="183" t="s">
        <v>628</v>
      </c>
      <c r="F25" s="183" t="s">
        <v>628</v>
      </c>
      <c r="G25" s="168"/>
      <c r="H25" s="168"/>
      <c r="I25" s="168"/>
      <c r="J25" s="180">
        <v>0</v>
      </c>
      <c r="K25" s="209"/>
      <c r="L25" s="209"/>
      <c r="M25" s="209"/>
      <c r="N25" s="179">
        <v>0</v>
      </c>
      <c r="O25" s="259"/>
      <c r="P25" s="345"/>
      <c r="Q25" s="257">
        <v>335</v>
      </c>
      <c r="R25" s="254">
        <v>25</v>
      </c>
    </row>
    <row r="26" spans="1:18" s="88" customFormat="1" ht="53.25" customHeight="1">
      <c r="A26" s="100"/>
      <c r="B26" s="101" t="s">
        <v>122</v>
      </c>
      <c r="C26" s="259" t="s">
        <v>628</v>
      </c>
      <c r="D26" s="102" t="s">
        <v>628</v>
      </c>
      <c r="E26" s="183" t="s">
        <v>628</v>
      </c>
      <c r="F26" s="183" t="s">
        <v>628</v>
      </c>
      <c r="G26" s="168"/>
      <c r="H26" s="168"/>
      <c r="I26" s="168"/>
      <c r="J26" s="180">
        <v>0</v>
      </c>
      <c r="K26" s="209"/>
      <c r="L26" s="209"/>
      <c r="M26" s="209"/>
      <c r="N26" s="179">
        <v>0</v>
      </c>
      <c r="O26" s="259"/>
      <c r="P26" s="345"/>
      <c r="Q26" s="257">
        <v>341</v>
      </c>
      <c r="R26" s="254">
        <v>26</v>
      </c>
    </row>
    <row r="27" spans="1:18" s="88" customFormat="1" ht="53.25" customHeight="1">
      <c r="A27" s="100"/>
      <c r="B27" s="101" t="s">
        <v>123</v>
      </c>
      <c r="C27" s="259" t="s">
        <v>628</v>
      </c>
      <c r="D27" s="102" t="s">
        <v>628</v>
      </c>
      <c r="E27" s="183" t="s">
        <v>628</v>
      </c>
      <c r="F27" s="183" t="s">
        <v>628</v>
      </c>
      <c r="G27" s="168"/>
      <c r="H27" s="168"/>
      <c r="I27" s="168"/>
      <c r="J27" s="180">
        <v>0</v>
      </c>
      <c r="K27" s="209"/>
      <c r="L27" s="209"/>
      <c r="M27" s="209"/>
      <c r="N27" s="179">
        <v>0</v>
      </c>
      <c r="O27" s="259"/>
      <c r="P27" s="345"/>
      <c r="Q27" s="257">
        <v>347</v>
      </c>
      <c r="R27" s="254">
        <v>27</v>
      </c>
    </row>
    <row r="28" spans="1:18" s="88" customFormat="1" ht="53.25" customHeight="1">
      <c r="A28" s="100"/>
      <c r="B28" s="101" t="s">
        <v>124</v>
      </c>
      <c r="C28" s="259" t="s">
        <v>628</v>
      </c>
      <c r="D28" s="102" t="s">
        <v>628</v>
      </c>
      <c r="E28" s="183" t="s">
        <v>628</v>
      </c>
      <c r="F28" s="183" t="s">
        <v>628</v>
      </c>
      <c r="G28" s="168"/>
      <c r="H28" s="168"/>
      <c r="I28" s="168"/>
      <c r="J28" s="180">
        <v>0</v>
      </c>
      <c r="K28" s="209"/>
      <c r="L28" s="209"/>
      <c r="M28" s="209"/>
      <c r="N28" s="179">
        <v>0</v>
      </c>
      <c r="O28" s="259"/>
      <c r="P28" s="345"/>
      <c r="Q28" s="257">
        <v>353</v>
      </c>
      <c r="R28" s="254">
        <v>28</v>
      </c>
    </row>
    <row r="29" spans="1:18" s="88" customFormat="1" ht="53.25" customHeight="1">
      <c r="A29" s="100"/>
      <c r="B29" s="101" t="s">
        <v>125</v>
      </c>
      <c r="C29" s="259" t="s">
        <v>628</v>
      </c>
      <c r="D29" s="102" t="s">
        <v>628</v>
      </c>
      <c r="E29" s="183" t="s">
        <v>628</v>
      </c>
      <c r="F29" s="183" t="s">
        <v>628</v>
      </c>
      <c r="G29" s="168"/>
      <c r="H29" s="168"/>
      <c r="I29" s="168"/>
      <c r="J29" s="180">
        <v>0</v>
      </c>
      <c r="K29" s="209"/>
      <c r="L29" s="209"/>
      <c r="M29" s="209"/>
      <c r="N29" s="179">
        <v>0</v>
      </c>
      <c r="O29" s="259"/>
      <c r="P29" s="345"/>
      <c r="Q29" s="257">
        <v>359</v>
      </c>
      <c r="R29" s="254">
        <v>29</v>
      </c>
    </row>
    <row r="30" spans="1:18" s="88" customFormat="1" ht="53.25" customHeight="1">
      <c r="A30" s="100"/>
      <c r="B30" s="101" t="s">
        <v>126</v>
      </c>
      <c r="C30" s="259" t="s">
        <v>628</v>
      </c>
      <c r="D30" s="102" t="s">
        <v>628</v>
      </c>
      <c r="E30" s="183" t="s">
        <v>628</v>
      </c>
      <c r="F30" s="183" t="s">
        <v>628</v>
      </c>
      <c r="G30" s="168"/>
      <c r="H30" s="168"/>
      <c r="I30" s="168"/>
      <c r="J30" s="180">
        <v>0</v>
      </c>
      <c r="K30" s="209"/>
      <c r="L30" s="209"/>
      <c r="M30" s="209"/>
      <c r="N30" s="179">
        <v>0</v>
      </c>
      <c r="O30" s="259"/>
      <c r="P30" s="345"/>
      <c r="Q30" s="257">
        <v>365</v>
      </c>
      <c r="R30" s="254">
        <v>30</v>
      </c>
    </row>
    <row r="31" spans="1:18" s="88" customFormat="1" ht="53.25" customHeight="1">
      <c r="A31" s="100"/>
      <c r="B31" s="101" t="s">
        <v>127</v>
      </c>
      <c r="C31" s="259" t="s">
        <v>628</v>
      </c>
      <c r="D31" s="102" t="s">
        <v>628</v>
      </c>
      <c r="E31" s="183" t="s">
        <v>628</v>
      </c>
      <c r="F31" s="183" t="s">
        <v>628</v>
      </c>
      <c r="G31" s="168"/>
      <c r="H31" s="168"/>
      <c r="I31" s="168"/>
      <c r="J31" s="180">
        <v>0</v>
      </c>
      <c r="K31" s="209"/>
      <c r="L31" s="209"/>
      <c r="M31" s="209"/>
      <c r="N31" s="179">
        <v>0</v>
      </c>
      <c r="O31" s="259"/>
      <c r="P31" s="345"/>
      <c r="Q31" s="257">
        <v>371</v>
      </c>
      <c r="R31" s="254">
        <v>31</v>
      </c>
    </row>
    <row r="32" spans="1:18" s="88" customFormat="1" ht="53.25" customHeight="1">
      <c r="A32" s="100"/>
      <c r="B32" s="101" t="s">
        <v>128</v>
      </c>
      <c r="C32" s="259" t="s">
        <v>628</v>
      </c>
      <c r="D32" s="102" t="s">
        <v>628</v>
      </c>
      <c r="E32" s="183" t="s">
        <v>628</v>
      </c>
      <c r="F32" s="183" t="s">
        <v>628</v>
      </c>
      <c r="G32" s="168"/>
      <c r="H32" s="168"/>
      <c r="I32" s="168"/>
      <c r="J32" s="180">
        <v>0</v>
      </c>
      <c r="K32" s="209"/>
      <c r="L32" s="209"/>
      <c r="M32" s="209"/>
      <c r="N32" s="179">
        <v>0</v>
      </c>
      <c r="O32" s="259"/>
      <c r="P32" s="345"/>
      <c r="Q32" s="257">
        <v>377</v>
      </c>
      <c r="R32" s="254">
        <v>32</v>
      </c>
    </row>
    <row r="33" spans="1:18" s="91" customFormat="1" ht="30.75" customHeight="1">
      <c r="A33" s="89"/>
      <c r="B33" s="89"/>
      <c r="C33" s="89"/>
      <c r="D33" s="90"/>
      <c r="E33" s="89"/>
      <c r="N33" s="92"/>
      <c r="O33" s="89"/>
      <c r="P33" s="89"/>
      <c r="Q33" s="257">
        <v>455</v>
      </c>
      <c r="R33" s="254">
        <v>48</v>
      </c>
    </row>
    <row r="34" spans="1:18" s="91" customFormat="1" ht="30.75" customHeight="1">
      <c r="A34" s="456" t="s">
        <v>4</v>
      </c>
      <c r="B34" s="456"/>
      <c r="C34" s="456"/>
      <c r="D34" s="456"/>
      <c r="E34" s="93" t="s">
        <v>0</v>
      </c>
      <c r="F34" s="93" t="s">
        <v>1</v>
      </c>
      <c r="G34" s="457" t="s">
        <v>2</v>
      </c>
      <c r="H34" s="457"/>
      <c r="I34" s="457"/>
      <c r="J34" s="457"/>
      <c r="K34" s="457"/>
      <c r="L34" s="457"/>
      <c r="M34" s="457"/>
      <c r="N34" s="457" t="s">
        <v>3</v>
      </c>
      <c r="O34" s="457"/>
      <c r="P34" s="93"/>
      <c r="Q34" s="257">
        <v>460</v>
      </c>
      <c r="R34" s="254">
        <v>49</v>
      </c>
    </row>
    <row r="35" spans="17:18" ht="12.75">
      <c r="Q35" s="257">
        <v>465</v>
      </c>
      <c r="R35" s="254">
        <v>50</v>
      </c>
    </row>
    <row r="36" spans="17:18" ht="12.75">
      <c r="Q36" s="257">
        <v>469</v>
      </c>
      <c r="R36" s="254">
        <v>51</v>
      </c>
    </row>
    <row r="37" spans="17:18" ht="12.75">
      <c r="Q37" s="258">
        <v>473</v>
      </c>
      <c r="R37" s="93">
        <v>52</v>
      </c>
    </row>
    <row r="38" spans="17:18" ht="12.75">
      <c r="Q38" s="258">
        <v>477</v>
      </c>
      <c r="R38" s="93">
        <v>53</v>
      </c>
    </row>
    <row r="39" spans="17:18" ht="12.75">
      <c r="Q39" s="258">
        <v>481</v>
      </c>
      <c r="R39" s="93">
        <v>54</v>
      </c>
    </row>
    <row r="40" spans="17:18" ht="12.75">
      <c r="Q40" s="258">
        <v>485</v>
      </c>
      <c r="R40" s="93">
        <v>55</v>
      </c>
    </row>
    <row r="41" spans="17:18" ht="12.75">
      <c r="Q41" s="258">
        <v>489</v>
      </c>
      <c r="R41" s="93">
        <v>56</v>
      </c>
    </row>
    <row r="42" spans="17:18" ht="12.75">
      <c r="Q42" s="258">
        <v>493</v>
      </c>
      <c r="R42" s="93">
        <v>57</v>
      </c>
    </row>
    <row r="43" spans="17:18" ht="12.75">
      <c r="Q43" s="258">
        <v>497</v>
      </c>
      <c r="R43" s="93">
        <v>58</v>
      </c>
    </row>
    <row r="44" spans="17:18" ht="12.75">
      <c r="Q44" s="258">
        <v>501</v>
      </c>
      <c r="R44" s="93">
        <v>59</v>
      </c>
    </row>
    <row r="45" spans="17:18" ht="12.75">
      <c r="Q45" s="258">
        <v>505</v>
      </c>
      <c r="R45" s="93">
        <v>60</v>
      </c>
    </row>
    <row r="46" spans="17:18" ht="12.75">
      <c r="Q46" s="258">
        <v>509</v>
      </c>
      <c r="R46" s="93">
        <v>61</v>
      </c>
    </row>
    <row r="47" spans="17:18" ht="12.75">
      <c r="Q47" s="258">
        <v>513</v>
      </c>
      <c r="R47" s="93">
        <v>62</v>
      </c>
    </row>
    <row r="48" spans="17:18" ht="12.75">
      <c r="Q48" s="258">
        <v>517</v>
      </c>
      <c r="R48" s="93">
        <v>63</v>
      </c>
    </row>
    <row r="49" spans="17:18" ht="12.75">
      <c r="Q49" s="258">
        <v>521</v>
      </c>
      <c r="R49" s="93">
        <v>64</v>
      </c>
    </row>
    <row r="50" spans="17:18" ht="12.75">
      <c r="Q50" s="258">
        <v>525</v>
      </c>
      <c r="R50" s="93">
        <v>65</v>
      </c>
    </row>
    <row r="51" spans="17:18" ht="12.75">
      <c r="Q51" s="258">
        <v>529</v>
      </c>
      <c r="R51" s="93">
        <v>66</v>
      </c>
    </row>
    <row r="52" spans="17:18" ht="12.75">
      <c r="Q52" s="258">
        <v>533</v>
      </c>
      <c r="R52" s="93">
        <v>67</v>
      </c>
    </row>
    <row r="53" spans="17:18" ht="12.75">
      <c r="Q53" s="258">
        <v>537</v>
      </c>
      <c r="R53" s="93">
        <v>68</v>
      </c>
    </row>
    <row r="54" spans="17:18" ht="12.75">
      <c r="Q54" s="258">
        <v>541</v>
      </c>
      <c r="R54" s="93">
        <v>69</v>
      </c>
    </row>
    <row r="55" spans="17:18" ht="12.75">
      <c r="Q55" s="258">
        <v>545</v>
      </c>
      <c r="R55" s="93">
        <v>70</v>
      </c>
    </row>
    <row r="56" spans="17:18" ht="12.75">
      <c r="Q56" s="258">
        <v>549</v>
      </c>
      <c r="R56" s="93">
        <v>71</v>
      </c>
    </row>
    <row r="57" spans="17:18" ht="12.75">
      <c r="Q57" s="258">
        <v>553</v>
      </c>
      <c r="R57" s="93">
        <v>72</v>
      </c>
    </row>
    <row r="58" spans="17:18" ht="12.75">
      <c r="Q58" s="258">
        <v>557</v>
      </c>
      <c r="R58" s="93">
        <v>73</v>
      </c>
    </row>
    <row r="59" spans="17:18" ht="12.75">
      <c r="Q59" s="258">
        <v>561</v>
      </c>
      <c r="R59" s="93">
        <v>74</v>
      </c>
    </row>
    <row r="60" spans="17:18" ht="12.75">
      <c r="Q60" s="258">
        <v>565</v>
      </c>
      <c r="R60" s="93">
        <v>75</v>
      </c>
    </row>
    <row r="61" spans="17:18" ht="12.75">
      <c r="Q61" s="258">
        <v>569</v>
      </c>
      <c r="R61" s="93">
        <v>76</v>
      </c>
    </row>
    <row r="62" spans="17:18" ht="12.75">
      <c r="Q62" s="258">
        <v>573</v>
      </c>
      <c r="R62" s="93">
        <v>77</v>
      </c>
    </row>
    <row r="63" spans="17:18" ht="12.75">
      <c r="Q63" s="258">
        <v>577</v>
      </c>
      <c r="R63" s="93">
        <v>78</v>
      </c>
    </row>
    <row r="64" spans="17:18" ht="12.75">
      <c r="Q64" s="258">
        <v>581</v>
      </c>
      <c r="R64" s="93">
        <v>79</v>
      </c>
    </row>
    <row r="65" spans="17:18" ht="12.75">
      <c r="Q65" s="258">
        <v>585</v>
      </c>
      <c r="R65" s="93">
        <v>80</v>
      </c>
    </row>
    <row r="66" spans="17:18" ht="12.75">
      <c r="Q66" s="258">
        <v>589</v>
      </c>
      <c r="R66" s="93">
        <v>81</v>
      </c>
    </row>
    <row r="67" spans="17:18" ht="12.75">
      <c r="Q67" s="258">
        <v>593</v>
      </c>
      <c r="R67" s="93">
        <v>82</v>
      </c>
    </row>
    <row r="68" spans="17:18" ht="12.75">
      <c r="Q68" s="258">
        <v>597</v>
      </c>
      <c r="R68" s="93">
        <v>83</v>
      </c>
    </row>
    <row r="69" spans="17:18" ht="12.75">
      <c r="Q69" s="258">
        <v>601</v>
      </c>
      <c r="R69" s="93">
        <v>84</v>
      </c>
    </row>
    <row r="70" spans="17:18" ht="12.75">
      <c r="Q70" s="258">
        <v>605</v>
      </c>
      <c r="R70" s="93">
        <v>85</v>
      </c>
    </row>
    <row r="71" spans="17:18" ht="12.75">
      <c r="Q71" s="258">
        <v>608</v>
      </c>
      <c r="R71" s="93">
        <v>86</v>
      </c>
    </row>
    <row r="72" spans="17:18" ht="12.75">
      <c r="Q72" s="258">
        <v>611</v>
      </c>
      <c r="R72" s="93">
        <v>87</v>
      </c>
    </row>
    <row r="73" spans="17:18" ht="12.75">
      <c r="Q73" s="258">
        <v>614</v>
      </c>
      <c r="R73" s="93">
        <v>88</v>
      </c>
    </row>
    <row r="74" spans="17:18" ht="12.75">
      <c r="Q74" s="258">
        <v>617</v>
      </c>
      <c r="R74" s="93">
        <v>89</v>
      </c>
    </row>
    <row r="75" spans="17:18" ht="12.75">
      <c r="Q75" s="258">
        <v>620</v>
      </c>
      <c r="R75" s="93">
        <v>90</v>
      </c>
    </row>
    <row r="76" spans="17:18" ht="12.75">
      <c r="Q76" s="258">
        <v>623</v>
      </c>
      <c r="R76" s="93">
        <v>91</v>
      </c>
    </row>
    <row r="77" spans="17:18" ht="12.75">
      <c r="Q77" s="258">
        <v>626</v>
      </c>
      <c r="R77" s="93">
        <v>92</v>
      </c>
    </row>
    <row r="78" spans="17:18" ht="12.75">
      <c r="Q78" s="258">
        <v>629</v>
      </c>
      <c r="R78" s="93">
        <v>93</v>
      </c>
    </row>
    <row r="79" spans="17:18" ht="12.75">
      <c r="Q79" s="257">
        <v>632</v>
      </c>
      <c r="R79" s="254">
        <v>94</v>
      </c>
    </row>
    <row r="80" spans="17:18" ht="12.75">
      <c r="Q80" s="257">
        <v>635</v>
      </c>
      <c r="R80" s="254">
        <v>95</v>
      </c>
    </row>
    <row r="81" spans="17:18" ht="12.75">
      <c r="Q81" s="257">
        <v>637</v>
      </c>
      <c r="R81" s="254">
        <v>96</v>
      </c>
    </row>
    <row r="82" spans="17:18" ht="12.75">
      <c r="Q82" s="257">
        <v>639</v>
      </c>
      <c r="R82" s="254">
        <v>97</v>
      </c>
    </row>
    <row r="83" spans="17:18" ht="12.75">
      <c r="Q83" s="257">
        <v>641</v>
      </c>
      <c r="R83" s="254">
        <v>98</v>
      </c>
    </row>
    <row r="84" spans="17:18" ht="12.75">
      <c r="Q84" s="257">
        <v>643</v>
      </c>
      <c r="R84" s="254">
        <v>99</v>
      </c>
    </row>
    <row r="85" spans="17:18" ht="12.75">
      <c r="Q85" s="257">
        <v>645</v>
      </c>
      <c r="R85" s="254">
        <v>100</v>
      </c>
    </row>
  </sheetData>
  <sheetProtection/>
  <mergeCells count="23">
    <mergeCell ref="A6:A7"/>
    <mergeCell ref="D4:E4"/>
    <mergeCell ref="B6:B7"/>
    <mergeCell ref="E6:E7"/>
    <mergeCell ref="F6:F7"/>
    <mergeCell ref="O6:O7"/>
    <mergeCell ref="A1:P1"/>
    <mergeCell ref="A2:P2"/>
    <mergeCell ref="N5:O5"/>
    <mergeCell ref="G6:M6"/>
    <mergeCell ref="N6:N7"/>
    <mergeCell ref="D3:E3"/>
    <mergeCell ref="C6:C7"/>
    <mergeCell ref="A3:C3"/>
    <mergeCell ref="M3:P3"/>
    <mergeCell ref="P6:P7"/>
    <mergeCell ref="A34:D34"/>
    <mergeCell ref="G34:M34"/>
    <mergeCell ref="N34:O34"/>
    <mergeCell ref="K4:L4"/>
    <mergeCell ref="A4:C4"/>
    <mergeCell ref="D6:D7"/>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U86"/>
  <sheetViews>
    <sheetView view="pageBreakPreview" zoomScale="90" zoomScaleSheetLayoutView="90" zoomScalePageLayoutView="0" workbookViewId="0" topLeftCell="A4">
      <selection activeCell="M12" sqref="M12"/>
    </sheetView>
  </sheetViews>
  <sheetFormatPr defaultColWidth="9.140625" defaultRowHeight="12.75"/>
  <cols>
    <col min="1" max="1" width="4.8515625" style="27" customWidth="1"/>
    <col min="2" max="2" width="10.00390625" style="27" bestFit="1" customWidth="1"/>
    <col min="3" max="3" width="14.421875" style="20" customWidth="1"/>
    <col min="4" max="4" width="22.140625" style="53" customWidth="1"/>
    <col min="5" max="5" width="32.8515625" style="53" customWidth="1"/>
    <col min="6" max="6" width="9.28125" style="174" customWidth="1"/>
    <col min="7" max="7" width="7.57421875" style="28" customWidth="1"/>
    <col min="8" max="8" width="2.140625" style="20" customWidth="1"/>
    <col min="9" max="9" width="4.421875" style="27" customWidth="1"/>
    <col min="10" max="10" width="11.140625" style="27" hidden="1" customWidth="1"/>
    <col min="11" max="11" width="6.57421875" style="27" customWidth="1"/>
    <col min="12" max="12" width="11.57421875" style="29" customWidth="1"/>
    <col min="13" max="13" width="19.00390625" style="57" bestFit="1" customWidth="1"/>
    <col min="14" max="14" width="39.7109375" style="57" bestFit="1" customWidth="1"/>
    <col min="15" max="15" width="9.57421875" style="174" customWidth="1"/>
    <col min="16" max="16" width="7.7109375" style="20" customWidth="1"/>
    <col min="17" max="17" width="5.7109375" style="20" customWidth="1"/>
    <col min="18" max="19" width="9.140625" style="20" customWidth="1"/>
    <col min="20" max="20" width="9.140625" style="249" hidden="1" customWidth="1"/>
    <col min="21" max="21" width="9.140625" style="247" hidden="1" customWidth="1"/>
    <col min="22" max="16384" width="9.140625" style="20" customWidth="1"/>
  </cols>
  <sheetData>
    <row r="1" spans="1:21" s="9" customFormat="1" ht="50.25" customHeight="1">
      <c r="A1" s="432" t="str">
        <f>('YARIŞMA BİLGİLERİ'!A2)</f>
        <v>Türkiye Atletizm Federasyonu
Ankara Atletizm İl Temsilciliği</v>
      </c>
      <c r="B1" s="432"/>
      <c r="C1" s="432"/>
      <c r="D1" s="432"/>
      <c r="E1" s="432"/>
      <c r="F1" s="432"/>
      <c r="G1" s="432"/>
      <c r="H1" s="432"/>
      <c r="I1" s="432"/>
      <c r="J1" s="432"/>
      <c r="K1" s="432"/>
      <c r="L1" s="432"/>
      <c r="M1" s="432"/>
      <c r="N1" s="432"/>
      <c r="O1" s="432"/>
      <c r="P1" s="432"/>
      <c r="T1" s="248">
        <v>41514</v>
      </c>
      <c r="U1" s="244">
        <v>100</v>
      </c>
    </row>
    <row r="2" spans="1:21" s="9" customFormat="1" ht="24.75" customHeight="1">
      <c r="A2" s="445" t="str">
        <f>'YARIŞMA BİLGİLERİ'!F19</f>
        <v>Süper Lig 1.Kademe Yarışmaları</v>
      </c>
      <c r="B2" s="445"/>
      <c r="C2" s="445"/>
      <c r="D2" s="445"/>
      <c r="E2" s="445"/>
      <c r="F2" s="445"/>
      <c r="G2" s="445"/>
      <c r="H2" s="445"/>
      <c r="I2" s="445"/>
      <c r="J2" s="445"/>
      <c r="K2" s="445"/>
      <c r="L2" s="445"/>
      <c r="M2" s="445"/>
      <c r="N2" s="445"/>
      <c r="O2" s="445"/>
      <c r="P2" s="445"/>
      <c r="T2" s="248">
        <v>41564</v>
      </c>
      <c r="U2" s="244">
        <v>99</v>
      </c>
    </row>
    <row r="3" spans="1:21" s="11" customFormat="1" ht="29.25" customHeight="1">
      <c r="A3" s="446" t="s">
        <v>57</v>
      </c>
      <c r="B3" s="446"/>
      <c r="C3" s="446"/>
      <c r="D3" s="447" t="str">
        <f>'YARIŞMA PROGRAMI'!C9</f>
        <v>1500 Metre</v>
      </c>
      <c r="E3" s="447"/>
      <c r="F3" s="448"/>
      <c r="G3" s="448"/>
      <c r="H3" s="10"/>
      <c r="I3" s="435"/>
      <c r="J3" s="435"/>
      <c r="K3" s="435"/>
      <c r="L3" s="435"/>
      <c r="M3" s="241" t="s">
        <v>202</v>
      </c>
      <c r="N3" s="451" t="str">
        <f>'YARIŞMA PROGRAMI'!E9</f>
        <v>İlham Tanui ÖZBİLEN  3:33.32</v>
      </c>
      <c r="O3" s="451"/>
      <c r="P3" s="451"/>
      <c r="T3" s="248">
        <v>41614</v>
      </c>
      <c r="U3" s="244">
        <v>98</v>
      </c>
    </row>
    <row r="4" spans="1:21" s="11" customFormat="1" ht="17.25" customHeight="1">
      <c r="A4" s="449" t="s">
        <v>47</v>
      </c>
      <c r="B4" s="449"/>
      <c r="C4" s="449"/>
      <c r="D4" s="450" t="str">
        <f>'YARIŞMA BİLGİLERİ'!F21</f>
        <v>Süper Lig Erkekler</v>
      </c>
      <c r="E4" s="450"/>
      <c r="F4" s="175"/>
      <c r="G4" s="33"/>
      <c r="H4" s="33"/>
      <c r="I4" s="33"/>
      <c r="J4" s="33"/>
      <c r="K4" s="33"/>
      <c r="L4" s="34"/>
      <c r="M4" s="86" t="s">
        <v>5</v>
      </c>
      <c r="N4" s="436" t="str">
        <f>'YARIŞMA PROGRAMI'!B9</f>
        <v>24 Ağustos 2013 - 16.59</v>
      </c>
      <c r="O4" s="436"/>
      <c r="P4" s="436"/>
      <c r="T4" s="248">
        <v>41664</v>
      </c>
      <c r="U4" s="244">
        <v>97</v>
      </c>
    </row>
    <row r="5" spans="1:21" s="9" customFormat="1" ht="15" customHeight="1">
      <c r="A5" s="12"/>
      <c r="B5" s="12"/>
      <c r="C5" s="13"/>
      <c r="D5" s="14"/>
      <c r="E5" s="15"/>
      <c r="F5" s="176"/>
      <c r="G5" s="15"/>
      <c r="H5" s="15"/>
      <c r="I5" s="12"/>
      <c r="J5" s="12"/>
      <c r="K5" s="12"/>
      <c r="L5" s="16"/>
      <c r="M5" s="17"/>
      <c r="N5" s="465">
        <f ca="1">NOW()</f>
        <v>41510.89677986111</v>
      </c>
      <c r="O5" s="465"/>
      <c r="P5" s="465"/>
      <c r="T5" s="248">
        <v>41714</v>
      </c>
      <c r="U5" s="244">
        <v>96</v>
      </c>
    </row>
    <row r="6" spans="1:21" s="18" customFormat="1" ht="18.75" customHeight="1">
      <c r="A6" s="442" t="s">
        <v>12</v>
      </c>
      <c r="B6" s="443" t="s">
        <v>42</v>
      </c>
      <c r="C6" s="441" t="s">
        <v>54</v>
      </c>
      <c r="D6" s="440" t="s">
        <v>14</v>
      </c>
      <c r="E6" s="440" t="s">
        <v>279</v>
      </c>
      <c r="F6" s="452" t="s">
        <v>15</v>
      </c>
      <c r="G6" s="438" t="s">
        <v>139</v>
      </c>
      <c r="I6" s="268" t="s">
        <v>16</v>
      </c>
      <c r="J6" s="269"/>
      <c r="K6" s="269"/>
      <c r="L6" s="269"/>
      <c r="M6" s="269"/>
      <c r="N6" s="269"/>
      <c r="O6" s="269"/>
      <c r="P6" s="270"/>
      <c r="T6" s="249">
        <v>41774</v>
      </c>
      <c r="U6" s="247">
        <v>95</v>
      </c>
    </row>
    <row r="7" spans="1:21" ht="26.25" customHeight="1">
      <c r="A7" s="442"/>
      <c r="B7" s="444"/>
      <c r="C7" s="441"/>
      <c r="D7" s="440"/>
      <c r="E7" s="440"/>
      <c r="F7" s="452"/>
      <c r="G7" s="439"/>
      <c r="H7" s="19"/>
      <c r="I7" s="50" t="s">
        <v>12</v>
      </c>
      <c r="J7" s="50" t="s">
        <v>43</v>
      </c>
      <c r="K7" s="50" t="s">
        <v>42</v>
      </c>
      <c r="L7" s="132" t="s">
        <v>13</v>
      </c>
      <c r="M7" s="133" t="s">
        <v>14</v>
      </c>
      <c r="N7" s="133" t="s">
        <v>279</v>
      </c>
      <c r="O7" s="170" t="s">
        <v>15</v>
      </c>
      <c r="P7" s="50" t="s">
        <v>27</v>
      </c>
      <c r="T7" s="249">
        <v>41834</v>
      </c>
      <c r="U7" s="247">
        <v>94</v>
      </c>
    </row>
    <row r="8" spans="1:21" s="18" customFormat="1" ht="33.75" customHeight="1">
      <c r="A8" s="22">
        <v>1</v>
      </c>
      <c r="B8" s="282">
        <v>406</v>
      </c>
      <c r="C8" s="25">
        <v>32937</v>
      </c>
      <c r="D8" s="275" t="s">
        <v>359</v>
      </c>
      <c r="E8" s="276" t="s">
        <v>356</v>
      </c>
      <c r="F8" s="171">
        <v>34379</v>
      </c>
      <c r="G8" s="280">
        <v>8</v>
      </c>
      <c r="H8" s="21"/>
      <c r="I8" s="22">
        <v>1</v>
      </c>
      <c r="J8" s="23" t="s">
        <v>518</v>
      </c>
      <c r="K8" s="280">
        <f>IF(ISERROR(VLOOKUP(J8,'KAYIT LİSTESİ'!$B$4:$H$740,2,0)),"",(VLOOKUP(J8,'KAYIT LİSTESİ'!$B$4:$H$740,2,0)))</f>
        <v>442</v>
      </c>
      <c r="L8" s="25">
        <f>IF(ISERROR(VLOOKUP(J8,'KAYIT LİSTESİ'!$B$4:$H$740,4,0)),"",(VLOOKUP(J8,'KAYIT LİSTESİ'!$B$4:$H$740,4,0)))</f>
        <v>29450</v>
      </c>
      <c r="M8" s="51" t="str">
        <f>IF(ISERROR(VLOOKUP(J8,'KAYIT LİSTESİ'!$B$4:$H$740,5,0)),"",(VLOOKUP(J8,'KAYIT LİSTESİ'!$B$4:$H$740,5,0)))</f>
        <v>HAKAN TAZEGÜL</v>
      </c>
      <c r="N8" s="51" t="str">
        <f>IF(ISERROR(VLOOKUP(J8,'KAYIT LİSTESİ'!$B$4:$H$740,6,0)),"",(VLOOKUP(J8,'KAYIT LİSTESİ'!$B$4:$H$740,6,0)))</f>
        <v>ANKARA-KARAGÜCÜ</v>
      </c>
      <c r="O8" s="171"/>
      <c r="P8" s="24"/>
      <c r="T8" s="249">
        <v>41894</v>
      </c>
      <c r="U8" s="247">
        <v>93</v>
      </c>
    </row>
    <row r="9" spans="1:21" s="18" customFormat="1" ht="33.75" customHeight="1">
      <c r="A9" s="22">
        <v>2</v>
      </c>
      <c r="B9" s="282">
        <v>423</v>
      </c>
      <c r="C9" s="25">
        <v>31048</v>
      </c>
      <c r="D9" s="275" t="s">
        <v>375</v>
      </c>
      <c r="E9" s="276" t="s">
        <v>371</v>
      </c>
      <c r="F9" s="171">
        <v>34858</v>
      </c>
      <c r="G9" s="280">
        <v>7</v>
      </c>
      <c r="H9" s="21"/>
      <c r="I9" s="22">
        <v>2</v>
      </c>
      <c r="J9" s="23" t="s">
        <v>519</v>
      </c>
      <c r="K9" s="280">
        <f>IF(ISERROR(VLOOKUP(J9,'KAYIT LİSTESİ'!$B$4:$H$740,2,0)),"",(VLOOKUP(J9,'KAYIT LİSTESİ'!$B$4:$H$740,2,0)))</f>
        <v>398</v>
      </c>
      <c r="L9" s="25">
        <f>IF(ISERROR(VLOOKUP(J9,'KAYIT LİSTESİ'!$B$4:$H$740,4,0)),"",(VLOOKUP(J9,'KAYIT LİSTESİ'!$B$4:$H$740,4,0)))</f>
        <v>33239</v>
      </c>
      <c r="M9" s="51" t="str">
        <f>IF(ISERROR(VLOOKUP(J9,'KAYIT LİSTESİ'!$B$4:$H$740,5,0)),"",(VLOOKUP(J9,'KAYIT LİSTESİ'!$B$4:$H$740,5,0)))</f>
        <v>RAMAZAN ÖZDEMİR</v>
      </c>
      <c r="N9" s="51" t="str">
        <f>IF(ISERROR(VLOOKUP(J9,'KAYIT LİSTESİ'!$B$4:$H$740,6,0)),"",(VLOOKUP(J9,'KAYIT LİSTESİ'!$B$4:$H$740,6,0)))</f>
        <v>ANKARA-EGO SPOR</v>
      </c>
      <c r="O9" s="171"/>
      <c r="P9" s="24"/>
      <c r="T9" s="249">
        <v>41954</v>
      </c>
      <c r="U9" s="247">
        <v>92</v>
      </c>
    </row>
    <row r="10" spans="1:21" s="18" customFormat="1" ht="33.75" customHeight="1">
      <c r="A10" s="22">
        <v>3</v>
      </c>
      <c r="B10" s="282">
        <v>398</v>
      </c>
      <c r="C10" s="25">
        <v>33239</v>
      </c>
      <c r="D10" s="275" t="s">
        <v>344</v>
      </c>
      <c r="E10" s="276" t="s">
        <v>339</v>
      </c>
      <c r="F10" s="171">
        <v>35031</v>
      </c>
      <c r="G10" s="280">
        <v>6</v>
      </c>
      <c r="H10" s="21"/>
      <c r="I10" s="22">
        <v>3</v>
      </c>
      <c r="J10" s="23" t="s">
        <v>520</v>
      </c>
      <c r="K10" s="280">
        <f>IF(ISERROR(VLOOKUP(J10,'KAYIT LİSTESİ'!$B$4:$H$740,2,0)),"",(VLOOKUP(J10,'KAYIT LİSTESİ'!$B$4:$H$740,2,0)))</f>
        <v>489</v>
      </c>
      <c r="L10" s="25">
        <f>IF(ISERROR(VLOOKUP(J10,'KAYIT LİSTESİ'!$B$4:$H$740,4,0)),"",(VLOOKUP(J10,'KAYIT LİSTESİ'!$B$4:$H$740,4,0)))</f>
        <v>33317</v>
      </c>
      <c r="M10" s="51" t="str">
        <f>IF(ISERROR(VLOOKUP(J10,'KAYIT LİSTESİ'!$B$4:$H$740,5,0)),"",(VLOOKUP(J10,'KAYIT LİSTESİ'!$B$4:$H$740,5,0)))</f>
        <v>LEVENT ATEŞ</v>
      </c>
      <c r="N10" s="51" t="str">
        <f>IF(ISERROR(VLOOKUP(J10,'KAYIT LİSTESİ'!$B$4:$H$740,6,0)),"",(VLOOKUP(J10,'KAYIT LİSTESİ'!$B$4:$H$740,6,0)))</f>
        <v>İSTANBUL-GALATASARAY</v>
      </c>
      <c r="O10" s="171"/>
      <c r="P10" s="24"/>
      <c r="T10" s="249">
        <v>42014</v>
      </c>
      <c r="U10" s="247">
        <v>91</v>
      </c>
    </row>
    <row r="11" spans="1:21" s="18" customFormat="1" ht="33.75" customHeight="1">
      <c r="A11" s="22">
        <v>4</v>
      </c>
      <c r="B11" s="282">
        <v>489</v>
      </c>
      <c r="C11" s="25">
        <v>33317</v>
      </c>
      <c r="D11" s="275" t="s">
        <v>418</v>
      </c>
      <c r="E11" s="276" t="s">
        <v>416</v>
      </c>
      <c r="F11" s="171">
        <v>35095</v>
      </c>
      <c r="G11" s="280">
        <v>5</v>
      </c>
      <c r="H11" s="21"/>
      <c r="I11" s="22">
        <v>4</v>
      </c>
      <c r="J11" s="23" t="s">
        <v>521</v>
      </c>
      <c r="K11" s="280">
        <f>IF(ISERROR(VLOOKUP(J11,'KAYIT LİSTESİ'!$B$4:$H$740,2,0)),"",(VLOOKUP(J11,'KAYIT LİSTESİ'!$B$4:$H$740,2,0)))</f>
        <v>423</v>
      </c>
      <c r="L11" s="25">
        <f>IF(ISERROR(VLOOKUP(J11,'KAYIT LİSTESİ'!$B$4:$H$740,4,0)),"",(VLOOKUP(J11,'KAYIT LİSTESİ'!$B$4:$H$740,4,0)))</f>
        <v>31048</v>
      </c>
      <c r="M11" s="51" t="str">
        <f>IF(ISERROR(VLOOKUP(J11,'KAYIT LİSTESİ'!$B$4:$H$740,5,0)),"",(VLOOKUP(J11,'KAYIT LİSTESİ'!$B$4:$H$740,5,0)))</f>
        <v>BERNARD NGANGA</v>
      </c>
      <c r="N11" s="51" t="str">
        <f>IF(ISERROR(VLOOKUP(J11,'KAYIT LİSTESİ'!$B$4:$H$740,6,0)),"",(VLOOKUP(J11,'KAYIT LİSTESİ'!$B$4:$H$740,6,0)))</f>
        <v>İSTANBUL-FENERBAHÇE</v>
      </c>
      <c r="O11" s="171"/>
      <c r="P11" s="24"/>
      <c r="T11" s="249">
        <v>42084</v>
      </c>
      <c r="U11" s="247">
        <v>90</v>
      </c>
    </row>
    <row r="12" spans="1:21" s="18" customFormat="1" ht="33.75" customHeight="1">
      <c r="A12" s="22">
        <v>5</v>
      </c>
      <c r="B12" s="282">
        <v>374</v>
      </c>
      <c r="C12" s="25">
        <v>32470</v>
      </c>
      <c r="D12" s="275" t="s">
        <v>316</v>
      </c>
      <c r="E12" s="276" t="s">
        <v>307</v>
      </c>
      <c r="F12" s="171">
        <v>35669</v>
      </c>
      <c r="G12" s="280">
        <v>4</v>
      </c>
      <c r="H12" s="21"/>
      <c r="I12" s="22">
        <v>5</v>
      </c>
      <c r="J12" s="23" t="s">
        <v>522</v>
      </c>
      <c r="K12" s="280">
        <f>IF(ISERROR(VLOOKUP(J12,'KAYIT LİSTESİ'!$B$4:$H$740,2,0)),"",(VLOOKUP(J12,'KAYIT LİSTESİ'!$B$4:$H$740,2,0)))</f>
        <v>406</v>
      </c>
      <c r="L12" s="25">
        <f>IF(ISERROR(VLOOKUP(J12,'KAYIT LİSTESİ'!$B$4:$H$740,4,0)),"",(VLOOKUP(J12,'KAYIT LİSTESİ'!$B$4:$H$740,4,0)))</f>
        <v>32937</v>
      </c>
      <c r="M12" s="51" t="str">
        <f>IF(ISERROR(VLOOKUP(J12,'KAYIT LİSTESİ'!$B$4:$H$740,5,0)),"",(VLOOKUP(J12,'KAYIT LİSTESİ'!$B$4:$H$740,5,0)))</f>
        <v>İLHAM TANUİ ÖZBİLEN</v>
      </c>
      <c r="N12" s="51" t="str">
        <f>IF(ISERROR(VLOOKUP(J12,'KAYIT LİSTESİ'!$B$4:$H$740,6,0)),"",(VLOOKUP(J12,'KAYIT LİSTESİ'!$B$4:$H$740,6,0)))</f>
        <v>İSTANBUL-ENKA SPOR</v>
      </c>
      <c r="O12" s="171"/>
      <c r="P12" s="24"/>
      <c r="T12" s="249">
        <v>42154</v>
      </c>
      <c r="U12" s="247">
        <v>89</v>
      </c>
    </row>
    <row r="13" spans="1:21" s="18" customFormat="1" ht="33.75" customHeight="1">
      <c r="A13" s="22">
        <v>6</v>
      </c>
      <c r="B13" s="282">
        <v>474</v>
      </c>
      <c r="C13" s="25">
        <v>33992</v>
      </c>
      <c r="D13" s="275" t="s">
        <v>437</v>
      </c>
      <c r="E13" s="276" t="s">
        <v>433</v>
      </c>
      <c r="F13" s="171">
        <v>40303</v>
      </c>
      <c r="G13" s="280">
        <v>3</v>
      </c>
      <c r="H13" s="21"/>
      <c r="I13" s="22">
        <v>6</v>
      </c>
      <c r="J13" s="23" t="s">
        <v>523</v>
      </c>
      <c r="K13" s="280">
        <f>IF(ISERROR(VLOOKUP(J13,'KAYIT LİSTESİ'!$B$4:$H$740,2,0)),"",(VLOOKUP(J13,'KAYIT LİSTESİ'!$B$4:$H$740,2,0)))</f>
        <v>466</v>
      </c>
      <c r="L13" s="25">
        <f>IF(ISERROR(VLOOKUP(J13,'KAYIT LİSTESİ'!$B$4:$H$740,4,0)),"",(VLOOKUP(J13,'KAYIT LİSTESİ'!$B$4:$H$740,4,0)))</f>
        <v>33130</v>
      </c>
      <c r="M13" s="51" t="str">
        <f>IF(ISERROR(VLOOKUP(J13,'KAYIT LİSTESİ'!$B$4:$H$740,5,0)),"",(VLOOKUP(J13,'KAYIT LİSTESİ'!$B$4:$H$740,5,0)))</f>
        <v>SAİT ÖZDEMİR</v>
      </c>
      <c r="N13" s="51" t="str">
        <f>IF(ISERROR(VLOOKUP(J13,'KAYIT LİSTESİ'!$B$4:$H$740,6,0)),"",(VLOOKUP(J13,'KAYIT LİSTESİ'!$B$4:$H$740,6,0)))</f>
        <v>İZMİR-B.Ş.BLD. SPOR</v>
      </c>
      <c r="O13" s="171"/>
      <c r="P13" s="24"/>
      <c r="T13" s="249">
        <v>42224</v>
      </c>
      <c r="U13" s="247">
        <v>88</v>
      </c>
    </row>
    <row r="14" spans="1:21" s="18" customFormat="1" ht="33.75" customHeight="1">
      <c r="A14" s="22">
        <v>7</v>
      </c>
      <c r="B14" s="282">
        <v>442</v>
      </c>
      <c r="C14" s="25">
        <v>29450</v>
      </c>
      <c r="D14" s="275" t="s">
        <v>391</v>
      </c>
      <c r="E14" s="276" t="s">
        <v>387</v>
      </c>
      <c r="F14" s="171">
        <v>40804</v>
      </c>
      <c r="G14" s="280">
        <v>2</v>
      </c>
      <c r="H14" s="21"/>
      <c r="I14" s="22">
        <v>7</v>
      </c>
      <c r="J14" s="23" t="s">
        <v>524</v>
      </c>
      <c r="K14" s="280">
        <f>IF(ISERROR(VLOOKUP(J14,'KAYIT LİSTESİ'!$B$4:$H$740,2,0)),"",(VLOOKUP(J14,'KAYIT LİSTESİ'!$B$4:$H$740,2,0)))</f>
        <v>374</v>
      </c>
      <c r="L14" s="25">
        <f>IF(ISERROR(VLOOKUP(J14,'KAYIT LİSTESİ'!$B$4:$H$740,4,0)),"",(VLOOKUP(J14,'KAYIT LİSTESİ'!$B$4:$H$740,4,0)))</f>
        <v>32470</v>
      </c>
      <c r="M14" s="51" t="str">
        <f>IF(ISERROR(VLOOKUP(J14,'KAYIT LİSTESİ'!$B$4:$H$740,5,0)),"",(VLOOKUP(J14,'KAYIT LİSTESİ'!$B$4:$H$740,5,0)))</f>
        <v>ERDİNÇ EKİN</v>
      </c>
      <c r="N14" s="51" t="str">
        <f>IF(ISERROR(VLOOKUP(J14,'KAYIT LİSTESİ'!$B$4:$H$740,6,0)),"",(VLOOKUP(J14,'KAYIT LİSTESİ'!$B$4:$H$740,6,0)))</f>
        <v>KOCAELİ-B.Ş.BLD.KAĞIT SP.</v>
      </c>
      <c r="O14" s="171"/>
      <c r="P14" s="24"/>
      <c r="T14" s="249">
        <v>42294</v>
      </c>
      <c r="U14" s="247">
        <v>87</v>
      </c>
    </row>
    <row r="15" spans="1:21" s="18" customFormat="1" ht="33.75" customHeight="1">
      <c r="A15" s="22">
        <v>8</v>
      </c>
      <c r="B15" s="282">
        <v>466</v>
      </c>
      <c r="C15" s="25">
        <v>33130</v>
      </c>
      <c r="D15" s="275" t="s">
        <v>407</v>
      </c>
      <c r="E15" s="276" t="s">
        <v>402</v>
      </c>
      <c r="F15" s="171">
        <v>41147</v>
      </c>
      <c r="G15" s="280">
        <v>1</v>
      </c>
      <c r="H15" s="21"/>
      <c r="I15" s="22">
        <v>8</v>
      </c>
      <c r="J15" s="23" t="s">
        <v>525</v>
      </c>
      <c r="K15" s="280">
        <f>IF(ISERROR(VLOOKUP(J15,'KAYIT LİSTESİ'!$B$4:$H$740,2,0)),"",(VLOOKUP(J15,'KAYIT LİSTESİ'!$B$4:$H$740,2,0)))</f>
        <v>474</v>
      </c>
      <c r="L15" s="25">
        <f>IF(ISERROR(VLOOKUP(J15,'KAYIT LİSTESİ'!$B$4:$H$740,4,0)),"",(VLOOKUP(J15,'KAYIT LİSTESİ'!$B$4:$H$740,4,0)))</f>
        <v>33992</v>
      </c>
      <c r="M15" s="51" t="str">
        <f>IF(ISERROR(VLOOKUP(J15,'KAYIT LİSTESİ'!$B$4:$H$740,5,0)),"",(VLOOKUP(J15,'KAYIT LİSTESİ'!$B$4:$H$740,5,0)))</f>
        <v>HASAN BASRİ GÜDÜK</v>
      </c>
      <c r="N15" s="51" t="str">
        <f>IF(ISERROR(VLOOKUP(J15,'KAYIT LİSTESİ'!$B$4:$H$740,6,0)),"",(VLOOKUP(J15,'KAYIT LİSTESİ'!$B$4:$H$740,6,0)))</f>
        <v>TRABZON-KARAYOLLARI SPOR</v>
      </c>
      <c r="O15" s="171"/>
      <c r="P15" s="24"/>
      <c r="T15" s="249">
        <v>42364</v>
      </c>
      <c r="U15" s="247">
        <v>86</v>
      </c>
    </row>
    <row r="16" spans="1:21" s="18" customFormat="1" ht="33.75" customHeight="1">
      <c r="A16" s="22">
        <v>9</v>
      </c>
      <c r="B16" s="282"/>
      <c r="C16" s="25"/>
      <c r="D16" s="275"/>
      <c r="E16" s="276"/>
      <c r="F16" s="171"/>
      <c r="G16" s="280"/>
      <c r="H16" s="21"/>
      <c r="I16" s="22">
        <v>9</v>
      </c>
      <c r="J16" s="23" t="s">
        <v>526</v>
      </c>
      <c r="K16" s="280">
        <f>IF(ISERROR(VLOOKUP(J16,'KAYIT LİSTESİ'!$B$4:$H$740,2,0)),"",(VLOOKUP(J16,'KAYIT LİSTESİ'!$B$4:$H$740,2,0)))</f>
      </c>
      <c r="L16" s="25">
        <f>IF(ISERROR(VLOOKUP(J16,'KAYIT LİSTESİ'!$B$4:$H$740,4,0)),"",(VLOOKUP(J16,'KAYIT LİSTESİ'!$B$4:$H$740,4,0)))</f>
      </c>
      <c r="M16" s="51">
        <f>IF(ISERROR(VLOOKUP(J16,'KAYIT LİSTESİ'!$B$4:$H$740,5,0)),"",(VLOOKUP(J16,'KAYIT LİSTESİ'!$B$4:$H$740,5,0)))</f>
      </c>
      <c r="N16" s="51">
        <f>IF(ISERROR(VLOOKUP(J16,'KAYIT LİSTESİ'!$B$4:$H$740,6,0)),"",(VLOOKUP(J16,'KAYIT LİSTESİ'!$B$4:$H$740,6,0)))</f>
      </c>
      <c r="O16" s="171"/>
      <c r="P16" s="24"/>
      <c r="T16" s="249">
        <v>42434</v>
      </c>
      <c r="U16" s="247">
        <v>85</v>
      </c>
    </row>
    <row r="17" spans="1:21" s="18" customFormat="1" ht="33.75" customHeight="1">
      <c r="A17" s="22">
        <v>10</v>
      </c>
      <c r="B17" s="282"/>
      <c r="C17" s="25"/>
      <c r="D17" s="275"/>
      <c r="E17" s="276"/>
      <c r="F17" s="171"/>
      <c r="G17" s="280"/>
      <c r="H17" s="21"/>
      <c r="I17" s="22">
        <v>10</v>
      </c>
      <c r="J17" s="23" t="s">
        <v>527</v>
      </c>
      <c r="K17" s="280">
        <f>IF(ISERROR(VLOOKUP(J17,'KAYIT LİSTESİ'!$B$4:$H$740,2,0)),"",(VLOOKUP(J17,'KAYIT LİSTESİ'!$B$4:$H$740,2,0)))</f>
      </c>
      <c r="L17" s="25">
        <f>IF(ISERROR(VLOOKUP(J17,'KAYIT LİSTESİ'!$B$4:$H$740,4,0)),"",(VLOOKUP(J17,'KAYIT LİSTESİ'!$B$4:$H$740,4,0)))</f>
      </c>
      <c r="M17" s="51">
        <f>IF(ISERROR(VLOOKUP(J17,'KAYIT LİSTESİ'!$B$4:$H$740,5,0)),"",(VLOOKUP(J17,'KAYIT LİSTESİ'!$B$4:$H$740,5,0)))</f>
      </c>
      <c r="N17" s="51">
        <f>IF(ISERROR(VLOOKUP(J17,'KAYIT LİSTESİ'!$B$4:$H$740,6,0)),"",(VLOOKUP(J17,'KAYIT LİSTESİ'!$B$4:$H$740,6,0)))</f>
      </c>
      <c r="O17" s="171"/>
      <c r="P17" s="24"/>
      <c r="T17" s="249">
        <v>42504</v>
      </c>
      <c r="U17" s="247">
        <v>84</v>
      </c>
    </row>
    <row r="18" spans="1:21" s="18" customFormat="1" ht="33.75" customHeight="1">
      <c r="A18" s="22">
        <v>11</v>
      </c>
      <c r="B18" s="282"/>
      <c r="C18" s="25"/>
      <c r="D18" s="275"/>
      <c r="E18" s="276"/>
      <c r="F18" s="171"/>
      <c r="G18" s="280"/>
      <c r="H18" s="21"/>
      <c r="I18" s="22">
        <v>11</v>
      </c>
      <c r="J18" s="23" t="s">
        <v>528</v>
      </c>
      <c r="K18" s="280">
        <f>IF(ISERROR(VLOOKUP(J18,'KAYIT LİSTESİ'!$B$4:$H$740,2,0)),"",(VLOOKUP(J18,'KAYIT LİSTESİ'!$B$4:$H$740,2,0)))</f>
      </c>
      <c r="L18" s="25">
        <f>IF(ISERROR(VLOOKUP(J18,'KAYIT LİSTESİ'!$B$4:$H$740,4,0)),"",(VLOOKUP(J18,'KAYIT LİSTESİ'!$B$4:$H$740,4,0)))</f>
      </c>
      <c r="M18" s="51">
        <f>IF(ISERROR(VLOOKUP(J18,'KAYIT LİSTESİ'!$B$4:$H$740,5,0)),"",(VLOOKUP(J18,'KAYIT LİSTESİ'!$B$4:$H$740,5,0)))</f>
      </c>
      <c r="N18" s="51">
        <f>IF(ISERROR(VLOOKUP(J18,'KAYIT LİSTESİ'!$B$4:$H$740,6,0)),"",(VLOOKUP(J18,'KAYIT LİSTESİ'!$B$4:$H$740,6,0)))</f>
      </c>
      <c r="O18" s="171"/>
      <c r="P18" s="24"/>
      <c r="T18" s="249">
        <v>42574</v>
      </c>
      <c r="U18" s="247">
        <v>83</v>
      </c>
    </row>
    <row r="19" spans="1:21" s="18" customFormat="1" ht="33.75" customHeight="1">
      <c r="A19" s="22">
        <v>12</v>
      </c>
      <c r="B19" s="282"/>
      <c r="C19" s="25"/>
      <c r="D19" s="275"/>
      <c r="E19" s="276"/>
      <c r="F19" s="171"/>
      <c r="G19" s="280"/>
      <c r="H19" s="21"/>
      <c r="I19" s="22">
        <v>12</v>
      </c>
      <c r="J19" s="23" t="s">
        <v>529</v>
      </c>
      <c r="K19" s="280">
        <f>IF(ISERROR(VLOOKUP(J19,'KAYIT LİSTESİ'!$B$4:$H$740,2,0)),"",(VLOOKUP(J19,'KAYIT LİSTESİ'!$B$4:$H$740,2,0)))</f>
      </c>
      <c r="L19" s="25">
        <f>IF(ISERROR(VLOOKUP(J19,'KAYIT LİSTESİ'!$B$4:$H$740,4,0)),"",(VLOOKUP(J19,'KAYIT LİSTESİ'!$B$4:$H$740,4,0)))</f>
      </c>
      <c r="M19" s="51">
        <f>IF(ISERROR(VLOOKUP(J19,'KAYIT LİSTESİ'!$B$4:$H$740,5,0)),"",(VLOOKUP(J19,'KAYIT LİSTESİ'!$B$4:$H$740,5,0)))</f>
      </c>
      <c r="N19" s="51">
        <f>IF(ISERROR(VLOOKUP(J19,'KAYIT LİSTESİ'!$B$4:$H$740,6,0)),"",(VLOOKUP(J19,'KAYIT LİSTESİ'!$B$4:$H$740,6,0)))</f>
      </c>
      <c r="O19" s="171"/>
      <c r="P19" s="24"/>
      <c r="T19" s="249">
        <v>42654</v>
      </c>
      <c r="U19" s="247">
        <v>82</v>
      </c>
    </row>
    <row r="20" spans="1:21" s="18" customFormat="1" ht="33.75" customHeight="1">
      <c r="A20" s="22">
        <v>13</v>
      </c>
      <c r="B20" s="282"/>
      <c r="C20" s="25"/>
      <c r="D20" s="275"/>
      <c r="E20" s="276"/>
      <c r="F20" s="171"/>
      <c r="G20" s="280"/>
      <c r="H20" s="21"/>
      <c r="I20" s="268" t="s">
        <v>17</v>
      </c>
      <c r="J20" s="269"/>
      <c r="K20" s="269"/>
      <c r="L20" s="269"/>
      <c r="M20" s="269"/>
      <c r="N20" s="269"/>
      <c r="O20" s="269"/>
      <c r="P20" s="270"/>
      <c r="T20" s="249">
        <v>42734</v>
      </c>
      <c r="U20" s="247">
        <v>81</v>
      </c>
    </row>
    <row r="21" spans="1:21" s="18" customFormat="1" ht="33.75" customHeight="1">
      <c r="A21" s="22">
        <v>14</v>
      </c>
      <c r="B21" s="282"/>
      <c r="C21" s="25"/>
      <c r="D21" s="275"/>
      <c r="E21" s="276"/>
      <c r="F21" s="171"/>
      <c r="G21" s="280"/>
      <c r="H21" s="21"/>
      <c r="I21" s="50" t="s">
        <v>12</v>
      </c>
      <c r="J21" s="50" t="s">
        <v>43</v>
      </c>
      <c r="K21" s="50" t="s">
        <v>42</v>
      </c>
      <c r="L21" s="132" t="s">
        <v>13</v>
      </c>
      <c r="M21" s="133" t="s">
        <v>14</v>
      </c>
      <c r="N21" s="133" t="s">
        <v>279</v>
      </c>
      <c r="O21" s="170" t="s">
        <v>15</v>
      </c>
      <c r="P21" s="50" t="s">
        <v>27</v>
      </c>
      <c r="T21" s="249">
        <v>42814</v>
      </c>
      <c r="U21" s="247">
        <v>80</v>
      </c>
    </row>
    <row r="22" spans="1:21" s="18" customFormat="1" ht="33.75" customHeight="1">
      <c r="A22" s="22">
        <v>15</v>
      </c>
      <c r="B22" s="282"/>
      <c r="C22" s="25"/>
      <c r="D22" s="275"/>
      <c r="E22" s="276"/>
      <c r="F22" s="171"/>
      <c r="G22" s="280"/>
      <c r="H22" s="21"/>
      <c r="I22" s="22">
        <v>1</v>
      </c>
      <c r="J22" s="23" t="s">
        <v>530</v>
      </c>
      <c r="K22" s="280">
        <f>IF(ISERROR(VLOOKUP(J22,'KAYIT LİSTESİ'!$B$4:$H$740,2,0)),"",(VLOOKUP(J22,'KAYIT LİSTESİ'!$B$4:$H$740,2,0)))</f>
      </c>
      <c r="L22" s="25">
        <f>IF(ISERROR(VLOOKUP(J22,'KAYIT LİSTESİ'!$B$4:$H$740,4,0)),"",(VLOOKUP(J22,'KAYIT LİSTESİ'!$B$4:$H$740,4,0)))</f>
      </c>
      <c r="M22" s="51">
        <f>IF(ISERROR(VLOOKUP(J22,'KAYIT LİSTESİ'!$B$4:$H$740,5,0)),"",(VLOOKUP(J22,'KAYIT LİSTESİ'!$B$4:$H$740,5,0)))</f>
      </c>
      <c r="N22" s="51">
        <f>IF(ISERROR(VLOOKUP(J22,'KAYIT LİSTESİ'!$B$4:$H$740,6,0)),"",(VLOOKUP(J22,'KAYIT LİSTESİ'!$B$4:$H$740,6,0)))</f>
      </c>
      <c r="O22" s="171"/>
      <c r="P22" s="24"/>
      <c r="T22" s="249">
        <v>42894</v>
      </c>
      <c r="U22" s="247">
        <v>79</v>
      </c>
    </row>
    <row r="23" spans="1:21" s="18" customFormat="1" ht="33.75" customHeight="1">
      <c r="A23" s="22">
        <v>16</v>
      </c>
      <c r="B23" s="282"/>
      <c r="C23" s="25"/>
      <c r="D23" s="275"/>
      <c r="E23" s="276"/>
      <c r="F23" s="171"/>
      <c r="G23" s="280"/>
      <c r="H23" s="21"/>
      <c r="I23" s="22">
        <v>2</v>
      </c>
      <c r="J23" s="23" t="s">
        <v>531</v>
      </c>
      <c r="K23" s="280">
        <f>IF(ISERROR(VLOOKUP(J23,'KAYIT LİSTESİ'!$B$4:$H$740,2,0)),"",(VLOOKUP(J23,'KAYIT LİSTESİ'!$B$4:$H$740,2,0)))</f>
      </c>
      <c r="L23" s="25">
        <f>IF(ISERROR(VLOOKUP(J23,'KAYIT LİSTESİ'!$B$4:$H$740,4,0)),"",(VLOOKUP(J23,'KAYIT LİSTESİ'!$B$4:$H$740,4,0)))</f>
      </c>
      <c r="M23" s="51">
        <f>IF(ISERROR(VLOOKUP(J23,'KAYIT LİSTESİ'!$B$4:$H$740,5,0)),"",(VLOOKUP(J23,'KAYIT LİSTESİ'!$B$4:$H$740,5,0)))</f>
      </c>
      <c r="N23" s="51">
        <f>IF(ISERROR(VLOOKUP(J23,'KAYIT LİSTESİ'!$B$4:$H$740,6,0)),"",(VLOOKUP(J23,'KAYIT LİSTESİ'!$B$4:$H$740,6,0)))</f>
      </c>
      <c r="O23" s="171"/>
      <c r="P23" s="24"/>
      <c r="T23" s="249">
        <v>42974</v>
      </c>
      <c r="U23" s="247">
        <v>78</v>
      </c>
    </row>
    <row r="24" spans="1:21" s="18" customFormat="1" ht="33.75" customHeight="1">
      <c r="A24" s="22">
        <v>17</v>
      </c>
      <c r="B24" s="282"/>
      <c r="C24" s="25"/>
      <c r="D24" s="275"/>
      <c r="E24" s="276"/>
      <c r="F24" s="171"/>
      <c r="G24" s="280"/>
      <c r="H24" s="21"/>
      <c r="I24" s="22">
        <v>3</v>
      </c>
      <c r="J24" s="23" t="s">
        <v>532</v>
      </c>
      <c r="K24" s="280">
        <f>IF(ISERROR(VLOOKUP(J24,'KAYIT LİSTESİ'!$B$4:$H$740,2,0)),"",(VLOOKUP(J24,'KAYIT LİSTESİ'!$B$4:$H$740,2,0)))</f>
      </c>
      <c r="L24" s="25">
        <f>IF(ISERROR(VLOOKUP(J24,'KAYIT LİSTESİ'!$B$4:$H$740,4,0)),"",(VLOOKUP(J24,'KAYIT LİSTESİ'!$B$4:$H$740,4,0)))</f>
      </c>
      <c r="M24" s="51">
        <f>IF(ISERROR(VLOOKUP(J24,'KAYIT LİSTESİ'!$B$4:$H$740,5,0)),"",(VLOOKUP(J24,'KAYIT LİSTESİ'!$B$4:$H$740,5,0)))</f>
      </c>
      <c r="N24" s="51">
        <f>IF(ISERROR(VLOOKUP(J24,'KAYIT LİSTESİ'!$B$4:$H$740,6,0)),"",(VLOOKUP(J24,'KAYIT LİSTESİ'!$B$4:$H$740,6,0)))</f>
      </c>
      <c r="O24" s="171"/>
      <c r="P24" s="24"/>
      <c r="T24" s="249">
        <v>43054</v>
      </c>
      <c r="U24" s="247">
        <v>77</v>
      </c>
    </row>
    <row r="25" spans="1:21" s="18" customFormat="1" ht="33.75" customHeight="1">
      <c r="A25" s="22">
        <v>18</v>
      </c>
      <c r="B25" s="282"/>
      <c r="C25" s="25"/>
      <c r="D25" s="275"/>
      <c r="E25" s="276"/>
      <c r="F25" s="171"/>
      <c r="G25" s="280"/>
      <c r="H25" s="21"/>
      <c r="I25" s="22">
        <v>4</v>
      </c>
      <c r="J25" s="23" t="s">
        <v>533</v>
      </c>
      <c r="K25" s="280">
        <f>IF(ISERROR(VLOOKUP(J25,'KAYIT LİSTESİ'!$B$4:$H$740,2,0)),"",(VLOOKUP(J25,'KAYIT LİSTESİ'!$B$4:$H$740,2,0)))</f>
      </c>
      <c r="L25" s="25">
        <f>IF(ISERROR(VLOOKUP(J25,'KAYIT LİSTESİ'!$B$4:$H$740,4,0)),"",(VLOOKUP(J25,'KAYIT LİSTESİ'!$B$4:$H$740,4,0)))</f>
      </c>
      <c r="M25" s="51">
        <f>IF(ISERROR(VLOOKUP(J25,'KAYIT LİSTESİ'!$B$4:$H$740,5,0)),"",(VLOOKUP(J25,'KAYIT LİSTESİ'!$B$4:$H$740,5,0)))</f>
      </c>
      <c r="N25" s="51">
        <f>IF(ISERROR(VLOOKUP(J25,'KAYIT LİSTESİ'!$B$4:$H$740,6,0)),"",(VLOOKUP(J25,'KAYIT LİSTESİ'!$B$4:$H$740,6,0)))</f>
      </c>
      <c r="O25" s="171"/>
      <c r="P25" s="24"/>
      <c r="T25" s="249">
        <v>43134</v>
      </c>
      <c r="U25" s="247">
        <v>76</v>
      </c>
    </row>
    <row r="26" spans="1:21" s="18" customFormat="1" ht="33.75" customHeight="1">
      <c r="A26" s="22">
        <v>19</v>
      </c>
      <c r="B26" s="282"/>
      <c r="C26" s="25"/>
      <c r="D26" s="275"/>
      <c r="E26" s="276"/>
      <c r="F26" s="171"/>
      <c r="G26" s="280"/>
      <c r="H26" s="21"/>
      <c r="I26" s="22">
        <v>5</v>
      </c>
      <c r="J26" s="23" t="s">
        <v>534</v>
      </c>
      <c r="K26" s="280">
        <f>IF(ISERROR(VLOOKUP(J26,'KAYIT LİSTESİ'!$B$4:$H$740,2,0)),"",(VLOOKUP(J26,'KAYIT LİSTESİ'!$B$4:$H$740,2,0)))</f>
      </c>
      <c r="L26" s="25">
        <f>IF(ISERROR(VLOOKUP(J26,'KAYIT LİSTESİ'!$B$4:$H$740,4,0)),"",(VLOOKUP(J26,'KAYIT LİSTESİ'!$B$4:$H$740,4,0)))</f>
      </c>
      <c r="M26" s="51">
        <f>IF(ISERROR(VLOOKUP(J26,'KAYIT LİSTESİ'!$B$4:$H$740,5,0)),"",(VLOOKUP(J26,'KAYIT LİSTESİ'!$B$4:$H$740,5,0)))</f>
      </c>
      <c r="N26" s="51">
        <f>IF(ISERROR(VLOOKUP(J26,'KAYIT LİSTESİ'!$B$4:$H$740,6,0)),"",(VLOOKUP(J26,'KAYIT LİSTESİ'!$B$4:$H$740,6,0)))</f>
      </c>
      <c r="O26" s="171"/>
      <c r="P26" s="24"/>
      <c r="T26" s="249">
        <v>43214</v>
      </c>
      <c r="U26" s="247">
        <v>75</v>
      </c>
    </row>
    <row r="27" spans="1:21" s="18" customFormat="1" ht="33.75" customHeight="1">
      <c r="A27" s="22">
        <v>20</v>
      </c>
      <c r="B27" s="282"/>
      <c r="C27" s="25"/>
      <c r="D27" s="275"/>
      <c r="E27" s="276"/>
      <c r="F27" s="171"/>
      <c r="G27" s="280"/>
      <c r="H27" s="21"/>
      <c r="I27" s="22">
        <v>6</v>
      </c>
      <c r="J27" s="23" t="s">
        <v>535</v>
      </c>
      <c r="K27" s="280">
        <f>IF(ISERROR(VLOOKUP(J27,'KAYIT LİSTESİ'!$B$4:$H$740,2,0)),"",(VLOOKUP(J27,'KAYIT LİSTESİ'!$B$4:$H$740,2,0)))</f>
      </c>
      <c r="L27" s="25">
        <f>IF(ISERROR(VLOOKUP(J27,'KAYIT LİSTESİ'!$B$4:$H$740,4,0)),"",(VLOOKUP(J27,'KAYIT LİSTESİ'!$B$4:$H$740,4,0)))</f>
      </c>
      <c r="M27" s="51">
        <f>IF(ISERROR(VLOOKUP(J27,'KAYIT LİSTESİ'!$B$4:$H$740,5,0)),"",(VLOOKUP(J27,'KAYIT LİSTESİ'!$B$4:$H$740,5,0)))</f>
      </c>
      <c r="N27" s="51">
        <f>IF(ISERROR(VLOOKUP(J27,'KAYIT LİSTESİ'!$B$4:$H$740,6,0)),"",(VLOOKUP(J27,'KAYIT LİSTESİ'!$B$4:$H$740,6,0)))</f>
      </c>
      <c r="O27" s="171"/>
      <c r="P27" s="24"/>
      <c r="T27" s="249">
        <v>43314</v>
      </c>
      <c r="U27" s="247">
        <v>74</v>
      </c>
    </row>
    <row r="28" spans="1:21" s="18" customFormat="1" ht="33.75" customHeight="1">
      <c r="A28" s="22">
        <v>21</v>
      </c>
      <c r="B28" s="282"/>
      <c r="C28" s="25"/>
      <c r="D28" s="275"/>
      <c r="E28" s="276"/>
      <c r="F28" s="171"/>
      <c r="G28" s="280"/>
      <c r="H28" s="21"/>
      <c r="I28" s="22">
        <v>7</v>
      </c>
      <c r="J28" s="23" t="s">
        <v>536</v>
      </c>
      <c r="K28" s="280">
        <f>IF(ISERROR(VLOOKUP(J28,'KAYIT LİSTESİ'!$B$4:$H$740,2,0)),"",(VLOOKUP(J28,'KAYIT LİSTESİ'!$B$4:$H$740,2,0)))</f>
      </c>
      <c r="L28" s="25">
        <f>IF(ISERROR(VLOOKUP(J28,'KAYIT LİSTESİ'!$B$4:$H$740,4,0)),"",(VLOOKUP(J28,'KAYIT LİSTESİ'!$B$4:$H$740,4,0)))</f>
      </c>
      <c r="M28" s="51">
        <f>IF(ISERROR(VLOOKUP(J28,'KAYIT LİSTESİ'!$B$4:$H$740,5,0)),"",(VLOOKUP(J28,'KAYIT LİSTESİ'!$B$4:$H$740,5,0)))</f>
      </c>
      <c r="N28" s="51">
        <f>IF(ISERROR(VLOOKUP(J28,'KAYIT LİSTESİ'!$B$4:$H$740,6,0)),"",(VLOOKUP(J28,'KAYIT LİSTESİ'!$B$4:$H$740,6,0)))</f>
      </c>
      <c r="O28" s="171"/>
      <c r="P28" s="24"/>
      <c r="T28" s="249">
        <v>43414</v>
      </c>
      <c r="U28" s="247">
        <v>73</v>
      </c>
    </row>
    <row r="29" spans="1:21" s="18" customFormat="1" ht="33.75" customHeight="1">
      <c r="A29" s="22">
        <v>22</v>
      </c>
      <c r="B29" s="282"/>
      <c r="C29" s="25"/>
      <c r="D29" s="275"/>
      <c r="E29" s="276"/>
      <c r="F29" s="171"/>
      <c r="G29" s="280"/>
      <c r="H29" s="21"/>
      <c r="I29" s="22">
        <v>8</v>
      </c>
      <c r="J29" s="23" t="s">
        <v>537</v>
      </c>
      <c r="K29" s="280">
        <f>IF(ISERROR(VLOOKUP(J29,'KAYIT LİSTESİ'!$B$4:$H$740,2,0)),"",(VLOOKUP(J29,'KAYIT LİSTESİ'!$B$4:$H$740,2,0)))</f>
      </c>
      <c r="L29" s="25">
        <f>IF(ISERROR(VLOOKUP(J29,'KAYIT LİSTESİ'!$B$4:$H$740,4,0)),"",(VLOOKUP(J29,'KAYIT LİSTESİ'!$B$4:$H$740,4,0)))</f>
      </c>
      <c r="M29" s="51">
        <f>IF(ISERROR(VLOOKUP(J29,'KAYIT LİSTESİ'!$B$4:$H$740,5,0)),"",(VLOOKUP(J29,'KAYIT LİSTESİ'!$B$4:$H$740,5,0)))</f>
      </c>
      <c r="N29" s="51">
        <f>IF(ISERROR(VLOOKUP(J29,'KAYIT LİSTESİ'!$B$4:$H$740,6,0)),"",(VLOOKUP(J29,'KAYIT LİSTESİ'!$B$4:$H$740,6,0)))</f>
      </c>
      <c r="O29" s="171"/>
      <c r="P29" s="24"/>
      <c r="T29" s="249">
        <v>43514</v>
      </c>
      <c r="U29" s="247">
        <v>72</v>
      </c>
    </row>
    <row r="30" spans="1:21" s="18" customFormat="1" ht="33.75" customHeight="1">
      <c r="A30" s="22">
        <v>23</v>
      </c>
      <c r="B30" s="282"/>
      <c r="C30" s="25"/>
      <c r="D30" s="275"/>
      <c r="E30" s="276"/>
      <c r="F30" s="171"/>
      <c r="G30" s="280"/>
      <c r="H30" s="21"/>
      <c r="I30" s="22">
        <v>9</v>
      </c>
      <c r="J30" s="23" t="s">
        <v>538</v>
      </c>
      <c r="K30" s="280">
        <f>IF(ISERROR(VLOOKUP(J30,'KAYIT LİSTESİ'!$B$4:$H$740,2,0)),"",(VLOOKUP(J30,'KAYIT LİSTESİ'!$B$4:$H$740,2,0)))</f>
      </c>
      <c r="L30" s="25">
        <f>IF(ISERROR(VLOOKUP(J30,'KAYIT LİSTESİ'!$B$4:$H$740,4,0)),"",(VLOOKUP(J30,'KAYIT LİSTESİ'!$B$4:$H$740,4,0)))</f>
      </c>
      <c r="M30" s="51">
        <f>IF(ISERROR(VLOOKUP(J30,'KAYIT LİSTESİ'!$B$4:$H$740,5,0)),"",(VLOOKUP(J30,'KAYIT LİSTESİ'!$B$4:$H$740,5,0)))</f>
      </c>
      <c r="N30" s="51">
        <f>IF(ISERROR(VLOOKUP(J30,'KAYIT LİSTESİ'!$B$4:$H$740,6,0)),"",(VLOOKUP(J30,'KAYIT LİSTESİ'!$B$4:$H$740,6,0)))</f>
      </c>
      <c r="O30" s="171"/>
      <c r="P30" s="24"/>
      <c r="T30" s="249">
        <v>43614</v>
      </c>
      <c r="U30" s="247">
        <v>71</v>
      </c>
    </row>
    <row r="31" spans="1:21" s="18" customFormat="1" ht="33.75" customHeight="1">
      <c r="A31" s="22">
        <v>24</v>
      </c>
      <c r="B31" s="282"/>
      <c r="C31" s="25"/>
      <c r="D31" s="275"/>
      <c r="E31" s="276"/>
      <c r="F31" s="171"/>
      <c r="G31" s="280"/>
      <c r="H31" s="21"/>
      <c r="I31" s="22">
        <v>10</v>
      </c>
      <c r="J31" s="23" t="s">
        <v>539</v>
      </c>
      <c r="K31" s="280">
        <f>IF(ISERROR(VLOOKUP(J31,'KAYIT LİSTESİ'!$B$4:$H$740,2,0)),"",(VLOOKUP(J31,'KAYIT LİSTESİ'!$B$4:$H$740,2,0)))</f>
      </c>
      <c r="L31" s="25">
        <f>IF(ISERROR(VLOOKUP(J31,'KAYIT LİSTESİ'!$B$4:$H$740,4,0)),"",(VLOOKUP(J31,'KAYIT LİSTESİ'!$B$4:$H$740,4,0)))</f>
      </c>
      <c r="M31" s="51">
        <f>IF(ISERROR(VLOOKUP(J31,'KAYIT LİSTESİ'!$B$4:$H$740,5,0)),"",(VLOOKUP(J31,'KAYIT LİSTESİ'!$B$4:$H$740,5,0)))</f>
      </c>
      <c r="N31" s="51">
        <f>IF(ISERROR(VLOOKUP(J31,'KAYIT LİSTESİ'!$B$4:$H$740,6,0)),"",(VLOOKUP(J31,'KAYIT LİSTESİ'!$B$4:$H$740,6,0)))</f>
      </c>
      <c r="O31" s="171"/>
      <c r="P31" s="24"/>
      <c r="T31" s="249">
        <v>43714</v>
      </c>
      <c r="U31" s="247">
        <v>70</v>
      </c>
    </row>
    <row r="32" spans="1:21" s="18" customFormat="1" ht="33.75" customHeight="1">
      <c r="A32" s="22">
        <v>25</v>
      </c>
      <c r="B32" s="282"/>
      <c r="C32" s="25"/>
      <c r="D32" s="275"/>
      <c r="E32" s="276"/>
      <c r="F32" s="171"/>
      <c r="G32" s="280"/>
      <c r="H32" s="21"/>
      <c r="I32" s="22">
        <v>11</v>
      </c>
      <c r="J32" s="23" t="s">
        <v>540</v>
      </c>
      <c r="K32" s="280">
        <f>IF(ISERROR(VLOOKUP(J32,'KAYIT LİSTESİ'!$B$4:$H$740,2,0)),"",(VLOOKUP(J32,'KAYIT LİSTESİ'!$B$4:$H$740,2,0)))</f>
      </c>
      <c r="L32" s="25">
        <f>IF(ISERROR(VLOOKUP(J32,'KAYIT LİSTESİ'!$B$4:$H$740,4,0)),"",(VLOOKUP(J32,'KAYIT LİSTESİ'!$B$4:$H$740,4,0)))</f>
      </c>
      <c r="M32" s="51">
        <f>IF(ISERROR(VLOOKUP(J32,'KAYIT LİSTESİ'!$B$4:$H$740,5,0)),"",(VLOOKUP(J32,'KAYIT LİSTESİ'!$B$4:$H$740,5,0)))</f>
      </c>
      <c r="N32" s="51">
        <f>IF(ISERROR(VLOOKUP(J32,'KAYIT LİSTESİ'!$B$4:$H$740,6,0)),"",(VLOOKUP(J32,'KAYIT LİSTESİ'!$B$4:$H$740,6,0)))</f>
      </c>
      <c r="O32" s="171"/>
      <c r="P32" s="24"/>
      <c r="T32" s="249">
        <v>43834</v>
      </c>
      <c r="U32" s="247">
        <v>69</v>
      </c>
    </row>
    <row r="33" spans="1:21" s="18" customFormat="1" ht="33.75" customHeight="1">
      <c r="A33" s="22">
        <v>26</v>
      </c>
      <c r="B33" s="282"/>
      <c r="C33" s="25"/>
      <c r="D33" s="275"/>
      <c r="E33" s="276"/>
      <c r="F33" s="171"/>
      <c r="G33" s="280"/>
      <c r="H33" s="21"/>
      <c r="I33" s="22">
        <v>12</v>
      </c>
      <c r="J33" s="23" t="s">
        <v>541</v>
      </c>
      <c r="K33" s="280">
        <f>IF(ISERROR(VLOOKUP(J33,'KAYIT LİSTESİ'!$B$4:$H$740,2,0)),"",(VLOOKUP(J33,'KAYIT LİSTESİ'!$B$4:$H$740,2,0)))</f>
      </c>
      <c r="L33" s="25">
        <f>IF(ISERROR(VLOOKUP(J33,'KAYIT LİSTESİ'!$B$4:$H$740,4,0)),"",(VLOOKUP(J33,'KAYIT LİSTESİ'!$B$4:$H$740,4,0)))</f>
      </c>
      <c r="M33" s="51">
        <f>IF(ISERROR(VLOOKUP(J33,'KAYIT LİSTESİ'!$B$4:$H$740,5,0)),"",(VLOOKUP(J33,'KAYIT LİSTESİ'!$B$4:$H$740,5,0)))</f>
      </c>
      <c r="N33" s="51">
        <f>IF(ISERROR(VLOOKUP(J33,'KAYIT LİSTESİ'!$B$4:$H$740,6,0)),"",(VLOOKUP(J33,'KAYIT LİSTESİ'!$B$4:$H$740,6,0)))</f>
      </c>
      <c r="O33" s="171"/>
      <c r="P33" s="24"/>
      <c r="T33" s="249">
        <v>43954</v>
      </c>
      <c r="U33" s="247">
        <v>68</v>
      </c>
    </row>
    <row r="34" spans="1:21" s="18" customFormat="1" ht="33.75" customHeight="1">
      <c r="A34" s="22">
        <v>27</v>
      </c>
      <c r="B34" s="282"/>
      <c r="C34" s="25"/>
      <c r="D34" s="275"/>
      <c r="E34" s="276"/>
      <c r="F34" s="171"/>
      <c r="G34" s="280"/>
      <c r="H34" s="21"/>
      <c r="I34" s="268" t="s">
        <v>18</v>
      </c>
      <c r="J34" s="269"/>
      <c r="K34" s="269"/>
      <c r="L34" s="269"/>
      <c r="M34" s="269"/>
      <c r="N34" s="269"/>
      <c r="O34" s="269"/>
      <c r="P34" s="270"/>
      <c r="T34" s="249">
        <v>44074</v>
      </c>
      <c r="U34" s="247">
        <v>67</v>
      </c>
    </row>
    <row r="35" spans="1:21" s="18" customFormat="1" ht="33.75" customHeight="1">
      <c r="A35" s="22">
        <v>28</v>
      </c>
      <c r="B35" s="282"/>
      <c r="C35" s="25"/>
      <c r="D35" s="275"/>
      <c r="E35" s="276"/>
      <c r="F35" s="171"/>
      <c r="G35" s="280"/>
      <c r="H35" s="21"/>
      <c r="I35" s="50" t="s">
        <v>12</v>
      </c>
      <c r="J35" s="50" t="s">
        <v>43</v>
      </c>
      <c r="K35" s="50" t="s">
        <v>42</v>
      </c>
      <c r="L35" s="132" t="s">
        <v>13</v>
      </c>
      <c r="M35" s="133" t="s">
        <v>14</v>
      </c>
      <c r="N35" s="133" t="s">
        <v>279</v>
      </c>
      <c r="O35" s="170" t="s">
        <v>15</v>
      </c>
      <c r="P35" s="50" t="s">
        <v>27</v>
      </c>
      <c r="T35" s="249">
        <v>44194</v>
      </c>
      <c r="U35" s="247">
        <v>66</v>
      </c>
    </row>
    <row r="36" spans="1:21" s="18" customFormat="1" ht="33.75" customHeight="1">
      <c r="A36" s="22">
        <v>29</v>
      </c>
      <c r="B36" s="282"/>
      <c r="C36" s="25"/>
      <c r="D36" s="275"/>
      <c r="E36" s="276"/>
      <c r="F36" s="171"/>
      <c r="G36" s="280"/>
      <c r="H36" s="21"/>
      <c r="I36" s="22">
        <v>1</v>
      </c>
      <c r="J36" s="23" t="s">
        <v>542</v>
      </c>
      <c r="K36" s="280">
        <f>IF(ISERROR(VLOOKUP(J36,'KAYIT LİSTESİ'!$B$4:$H$740,2,0)),"",(VLOOKUP(J36,'KAYIT LİSTESİ'!$B$4:$H$740,2,0)))</f>
      </c>
      <c r="L36" s="25">
        <f>IF(ISERROR(VLOOKUP(J36,'KAYIT LİSTESİ'!$B$4:$H$740,4,0)),"",(VLOOKUP(J36,'KAYIT LİSTESİ'!$B$4:$H$740,4,0)))</f>
      </c>
      <c r="M36" s="51">
        <f>IF(ISERROR(VLOOKUP(J36,'KAYIT LİSTESİ'!$B$4:$H$740,5,0)),"",(VLOOKUP(J36,'KAYIT LİSTESİ'!$B$4:$H$740,5,0)))</f>
      </c>
      <c r="N36" s="51">
        <f>IF(ISERROR(VLOOKUP(J36,'KAYIT LİSTESİ'!$B$4:$H$740,6,0)),"",(VLOOKUP(J36,'KAYIT LİSTESİ'!$B$4:$H$740,6,0)))</f>
      </c>
      <c r="O36" s="171"/>
      <c r="P36" s="24"/>
      <c r="T36" s="249">
        <v>44314</v>
      </c>
      <c r="U36" s="247">
        <v>65</v>
      </c>
    </row>
    <row r="37" spans="1:21" s="18" customFormat="1" ht="33.75" customHeight="1">
      <c r="A37" s="22">
        <v>30</v>
      </c>
      <c r="B37" s="282"/>
      <c r="C37" s="25"/>
      <c r="D37" s="275"/>
      <c r="E37" s="276"/>
      <c r="F37" s="171"/>
      <c r="G37" s="280"/>
      <c r="H37" s="21"/>
      <c r="I37" s="22">
        <v>2</v>
      </c>
      <c r="J37" s="23" t="s">
        <v>543</v>
      </c>
      <c r="K37" s="280">
        <f>IF(ISERROR(VLOOKUP(J37,'KAYIT LİSTESİ'!$B$4:$H$740,2,0)),"",(VLOOKUP(J37,'KAYIT LİSTESİ'!$B$4:$H$740,2,0)))</f>
      </c>
      <c r="L37" s="25">
        <f>IF(ISERROR(VLOOKUP(J37,'KAYIT LİSTESİ'!$B$4:$H$740,4,0)),"",(VLOOKUP(J37,'KAYIT LİSTESİ'!$B$4:$H$740,4,0)))</f>
      </c>
      <c r="M37" s="51">
        <f>IF(ISERROR(VLOOKUP(J37,'KAYIT LİSTESİ'!$B$4:$H$740,5,0)),"",(VLOOKUP(J37,'KAYIT LİSTESİ'!$B$4:$H$740,5,0)))</f>
      </c>
      <c r="N37" s="51">
        <f>IF(ISERROR(VLOOKUP(J37,'KAYIT LİSTESİ'!$B$4:$H$740,6,0)),"",(VLOOKUP(J37,'KAYIT LİSTESİ'!$B$4:$H$740,6,0)))</f>
      </c>
      <c r="O37" s="171"/>
      <c r="P37" s="24"/>
      <c r="T37" s="249">
        <v>44434</v>
      </c>
      <c r="U37" s="247">
        <v>64</v>
      </c>
    </row>
    <row r="38" spans="1:21" s="18" customFormat="1" ht="33.75" customHeight="1">
      <c r="A38" s="22">
        <v>31</v>
      </c>
      <c r="B38" s="282"/>
      <c r="C38" s="25"/>
      <c r="D38" s="275"/>
      <c r="E38" s="276"/>
      <c r="F38" s="171"/>
      <c r="G38" s="280"/>
      <c r="H38" s="21"/>
      <c r="I38" s="22">
        <v>3</v>
      </c>
      <c r="J38" s="23" t="s">
        <v>544</v>
      </c>
      <c r="K38" s="280">
        <f>IF(ISERROR(VLOOKUP(J38,'KAYIT LİSTESİ'!$B$4:$H$740,2,0)),"",(VLOOKUP(J38,'KAYIT LİSTESİ'!$B$4:$H$740,2,0)))</f>
      </c>
      <c r="L38" s="25">
        <f>IF(ISERROR(VLOOKUP(J38,'KAYIT LİSTESİ'!$B$4:$H$740,4,0)),"",(VLOOKUP(J38,'KAYIT LİSTESİ'!$B$4:$H$740,4,0)))</f>
      </c>
      <c r="M38" s="51">
        <f>IF(ISERROR(VLOOKUP(J38,'KAYIT LİSTESİ'!$B$4:$H$740,5,0)),"",(VLOOKUP(J38,'KAYIT LİSTESİ'!$B$4:$H$740,5,0)))</f>
      </c>
      <c r="N38" s="51">
        <f>IF(ISERROR(VLOOKUP(J38,'KAYIT LİSTESİ'!$B$4:$H$740,6,0)),"",(VLOOKUP(J38,'KAYIT LİSTESİ'!$B$4:$H$740,6,0)))</f>
      </c>
      <c r="O38" s="171"/>
      <c r="P38" s="24"/>
      <c r="T38" s="249">
        <v>44554</v>
      </c>
      <c r="U38" s="247">
        <v>63</v>
      </c>
    </row>
    <row r="39" spans="1:21" s="18" customFormat="1" ht="33.75" customHeight="1">
      <c r="A39" s="22">
        <v>32</v>
      </c>
      <c r="B39" s="282"/>
      <c r="C39" s="25"/>
      <c r="D39" s="275"/>
      <c r="E39" s="276"/>
      <c r="F39" s="171"/>
      <c r="G39" s="280"/>
      <c r="H39" s="21"/>
      <c r="I39" s="22">
        <v>4</v>
      </c>
      <c r="J39" s="23" t="s">
        <v>545</v>
      </c>
      <c r="K39" s="280">
        <f>IF(ISERROR(VLOOKUP(J39,'KAYIT LİSTESİ'!$B$4:$H$740,2,0)),"",(VLOOKUP(J39,'KAYIT LİSTESİ'!$B$4:$H$740,2,0)))</f>
      </c>
      <c r="L39" s="25">
        <f>IF(ISERROR(VLOOKUP(J39,'KAYIT LİSTESİ'!$B$4:$H$740,4,0)),"",(VLOOKUP(J39,'KAYIT LİSTESİ'!$B$4:$H$740,4,0)))</f>
      </c>
      <c r="M39" s="51">
        <f>IF(ISERROR(VLOOKUP(J39,'KAYIT LİSTESİ'!$B$4:$H$740,5,0)),"",(VLOOKUP(J39,'KAYIT LİSTESİ'!$B$4:$H$740,5,0)))</f>
      </c>
      <c r="N39" s="51">
        <f>IF(ISERROR(VLOOKUP(J39,'KAYIT LİSTESİ'!$B$4:$H$740,6,0)),"",(VLOOKUP(J39,'KAYIT LİSTESİ'!$B$4:$H$740,6,0)))</f>
      </c>
      <c r="O39" s="171"/>
      <c r="P39" s="24"/>
      <c r="T39" s="249">
        <v>44674</v>
      </c>
      <c r="U39" s="247">
        <v>62</v>
      </c>
    </row>
    <row r="40" spans="1:21" s="18" customFormat="1" ht="33.75" customHeight="1">
      <c r="A40" s="22">
        <v>33</v>
      </c>
      <c r="B40" s="282"/>
      <c r="C40" s="25"/>
      <c r="D40" s="275"/>
      <c r="E40" s="276"/>
      <c r="F40" s="171"/>
      <c r="G40" s="280"/>
      <c r="H40" s="21"/>
      <c r="I40" s="22">
        <v>5</v>
      </c>
      <c r="J40" s="23" t="s">
        <v>546</v>
      </c>
      <c r="K40" s="280">
        <f>IF(ISERROR(VLOOKUP(J40,'KAYIT LİSTESİ'!$B$4:$H$740,2,0)),"",(VLOOKUP(J40,'KAYIT LİSTESİ'!$B$4:$H$740,2,0)))</f>
      </c>
      <c r="L40" s="25">
        <f>IF(ISERROR(VLOOKUP(J40,'KAYIT LİSTESİ'!$B$4:$H$740,4,0)),"",(VLOOKUP(J40,'KAYIT LİSTESİ'!$B$4:$H$740,4,0)))</f>
      </c>
      <c r="M40" s="51">
        <f>IF(ISERROR(VLOOKUP(J40,'KAYIT LİSTESİ'!$B$4:$H$740,5,0)),"",(VLOOKUP(J40,'KAYIT LİSTESİ'!$B$4:$H$740,5,0)))</f>
      </c>
      <c r="N40" s="51">
        <f>IF(ISERROR(VLOOKUP(J40,'KAYIT LİSTESİ'!$B$4:$H$740,6,0)),"",(VLOOKUP(J40,'KAYIT LİSTESİ'!$B$4:$H$740,6,0)))</f>
      </c>
      <c r="O40" s="171"/>
      <c r="P40" s="24"/>
      <c r="T40" s="249">
        <v>44794</v>
      </c>
      <c r="U40" s="247">
        <v>61</v>
      </c>
    </row>
    <row r="41" spans="1:21" s="18" customFormat="1" ht="33.75" customHeight="1">
      <c r="A41" s="22">
        <v>34</v>
      </c>
      <c r="B41" s="282"/>
      <c r="C41" s="25"/>
      <c r="D41" s="275"/>
      <c r="E41" s="276"/>
      <c r="F41" s="171"/>
      <c r="G41" s="280"/>
      <c r="H41" s="21"/>
      <c r="I41" s="22">
        <v>6</v>
      </c>
      <c r="J41" s="23" t="s">
        <v>547</v>
      </c>
      <c r="K41" s="280">
        <f>IF(ISERROR(VLOOKUP(J41,'KAYIT LİSTESİ'!$B$4:$H$740,2,0)),"",(VLOOKUP(J41,'KAYIT LİSTESİ'!$B$4:$H$740,2,0)))</f>
      </c>
      <c r="L41" s="25">
        <f>IF(ISERROR(VLOOKUP(J41,'KAYIT LİSTESİ'!$B$4:$H$740,4,0)),"",(VLOOKUP(J41,'KAYIT LİSTESİ'!$B$4:$H$740,4,0)))</f>
      </c>
      <c r="M41" s="51">
        <f>IF(ISERROR(VLOOKUP(J41,'KAYIT LİSTESİ'!$B$4:$H$740,5,0)),"",(VLOOKUP(J41,'KAYIT LİSTESİ'!$B$4:$H$740,5,0)))</f>
      </c>
      <c r="N41" s="51">
        <f>IF(ISERROR(VLOOKUP(J41,'KAYIT LİSTESİ'!$B$4:$H$740,6,0)),"",(VLOOKUP(J41,'KAYIT LİSTESİ'!$B$4:$H$740,6,0)))</f>
      </c>
      <c r="O41" s="171"/>
      <c r="P41" s="24"/>
      <c r="T41" s="249">
        <v>44914</v>
      </c>
      <c r="U41" s="247">
        <v>60</v>
      </c>
    </row>
    <row r="42" spans="1:21" s="18" customFormat="1" ht="33.75" customHeight="1">
      <c r="A42" s="22">
        <v>35</v>
      </c>
      <c r="B42" s="282"/>
      <c r="C42" s="25"/>
      <c r="D42" s="275"/>
      <c r="E42" s="276"/>
      <c r="F42" s="171"/>
      <c r="G42" s="280"/>
      <c r="H42" s="21"/>
      <c r="I42" s="22">
        <v>7</v>
      </c>
      <c r="J42" s="23" t="s">
        <v>548</v>
      </c>
      <c r="K42" s="280">
        <f>IF(ISERROR(VLOOKUP(J42,'KAYIT LİSTESİ'!$B$4:$H$740,2,0)),"",(VLOOKUP(J42,'KAYIT LİSTESİ'!$B$4:$H$740,2,0)))</f>
      </c>
      <c r="L42" s="25">
        <f>IF(ISERROR(VLOOKUP(J42,'KAYIT LİSTESİ'!$B$4:$H$740,4,0)),"",(VLOOKUP(J42,'KAYIT LİSTESİ'!$B$4:$H$740,4,0)))</f>
      </c>
      <c r="M42" s="51">
        <f>IF(ISERROR(VLOOKUP(J42,'KAYIT LİSTESİ'!$B$4:$H$740,5,0)),"",(VLOOKUP(J42,'KAYIT LİSTESİ'!$B$4:$H$740,5,0)))</f>
      </c>
      <c r="N42" s="51">
        <f>IF(ISERROR(VLOOKUP(J42,'KAYIT LİSTESİ'!$B$4:$H$740,6,0)),"",(VLOOKUP(J42,'KAYIT LİSTESİ'!$B$4:$H$740,6,0)))</f>
      </c>
      <c r="O42" s="171"/>
      <c r="P42" s="24"/>
      <c r="T42" s="249">
        <v>45064</v>
      </c>
      <c r="U42" s="247">
        <v>59</v>
      </c>
    </row>
    <row r="43" spans="1:21" s="18" customFormat="1" ht="33.75" customHeight="1">
      <c r="A43" s="22">
        <v>36</v>
      </c>
      <c r="B43" s="282"/>
      <c r="C43" s="25"/>
      <c r="D43" s="275"/>
      <c r="E43" s="276"/>
      <c r="F43" s="171"/>
      <c r="G43" s="280"/>
      <c r="H43" s="21"/>
      <c r="I43" s="22">
        <v>8</v>
      </c>
      <c r="J43" s="23" t="s">
        <v>549</v>
      </c>
      <c r="K43" s="280">
        <f>IF(ISERROR(VLOOKUP(J43,'KAYIT LİSTESİ'!$B$4:$H$740,2,0)),"",(VLOOKUP(J43,'KAYIT LİSTESİ'!$B$4:$H$740,2,0)))</f>
      </c>
      <c r="L43" s="25">
        <f>IF(ISERROR(VLOOKUP(J43,'KAYIT LİSTESİ'!$B$4:$H$740,4,0)),"",(VLOOKUP(J43,'KAYIT LİSTESİ'!$B$4:$H$740,4,0)))</f>
      </c>
      <c r="M43" s="51">
        <f>IF(ISERROR(VLOOKUP(J43,'KAYIT LİSTESİ'!$B$4:$H$740,5,0)),"",(VLOOKUP(J43,'KAYIT LİSTESİ'!$B$4:$H$740,5,0)))</f>
      </c>
      <c r="N43" s="51">
        <f>IF(ISERROR(VLOOKUP(J43,'KAYIT LİSTESİ'!$B$4:$H$740,6,0)),"",(VLOOKUP(J43,'KAYIT LİSTESİ'!$B$4:$H$740,6,0)))</f>
      </c>
      <c r="O43" s="171"/>
      <c r="P43" s="24"/>
      <c r="T43" s="249">
        <v>45214</v>
      </c>
      <c r="U43" s="247">
        <v>58</v>
      </c>
    </row>
    <row r="44" spans="1:21" s="18" customFormat="1" ht="33.75" customHeight="1">
      <c r="A44" s="22">
        <v>37</v>
      </c>
      <c r="B44" s="282"/>
      <c r="C44" s="25"/>
      <c r="D44" s="275"/>
      <c r="E44" s="276"/>
      <c r="F44" s="171"/>
      <c r="G44" s="280"/>
      <c r="H44" s="21"/>
      <c r="I44" s="22">
        <v>9</v>
      </c>
      <c r="J44" s="23" t="s">
        <v>550</v>
      </c>
      <c r="K44" s="280">
        <f>IF(ISERROR(VLOOKUP(J44,'KAYIT LİSTESİ'!$B$4:$H$740,2,0)),"",(VLOOKUP(J44,'KAYIT LİSTESİ'!$B$4:$H$740,2,0)))</f>
      </c>
      <c r="L44" s="25">
        <f>IF(ISERROR(VLOOKUP(J44,'KAYIT LİSTESİ'!$B$4:$H$740,4,0)),"",(VLOOKUP(J44,'KAYIT LİSTESİ'!$B$4:$H$740,4,0)))</f>
      </c>
      <c r="M44" s="51">
        <f>IF(ISERROR(VLOOKUP(J44,'KAYIT LİSTESİ'!$B$4:$H$740,5,0)),"",(VLOOKUP(J44,'KAYIT LİSTESİ'!$B$4:$H$740,5,0)))</f>
      </c>
      <c r="N44" s="51">
        <f>IF(ISERROR(VLOOKUP(J44,'KAYIT LİSTESİ'!$B$4:$H$740,6,0)),"",(VLOOKUP(J44,'KAYIT LİSTESİ'!$B$4:$H$740,6,0)))</f>
      </c>
      <c r="O44" s="171"/>
      <c r="P44" s="24"/>
      <c r="T44" s="249">
        <v>45364</v>
      </c>
      <c r="U44" s="247">
        <v>57</v>
      </c>
    </row>
    <row r="45" spans="1:21" s="18" customFormat="1" ht="33.75" customHeight="1">
      <c r="A45" s="22">
        <v>38</v>
      </c>
      <c r="B45" s="282"/>
      <c r="C45" s="25"/>
      <c r="D45" s="275"/>
      <c r="E45" s="276"/>
      <c r="F45" s="171"/>
      <c r="G45" s="280"/>
      <c r="H45" s="21"/>
      <c r="I45" s="22">
        <v>10</v>
      </c>
      <c r="J45" s="23" t="s">
        <v>551</v>
      </c>
      <c r="K45" s="280">
        <f>IF(ISERROR(VLOOKUP(J45,'KAYIT LİSTESİ'!$B$4:$H$740,2,0)),"",(VLOOKUP(J45,'KAYIT LİSTESİ'!$B$4:$H$740,2,0)))</f>
      </c>
      <c r="L45" s="25">
        <f>IF(ISERROR(VLOOKUP(J45,'KAYIT LİSTESİ'!$B$4:$H$740,4,0)),"",(VLOOKUP(J45,'KAYIT LİSTESİ'!$B$4:$H$740,4,0)))</f>
      </c>
      <c r="M45" s="51">
        <f>IF(ISERROR(VLOOKUP(J45,'KAYIT LİSTESİ'!$B$4:$H$740,5,0)),"",(VLOOKUP(J45,'KAYIT LİSTESİ'!$B$4:$H$740,5,0)))</f>
      </c>
      <c r="N45" s="51">
        <f>IF(ISERROR(VLOOKUP(J45,'KAYIT LİSTESİ'!$B$4:$H$740,6,0)),"",(VLOOKUP(J45,'KAYIT LİSTESİ'!$B$4:$H$740,6,0)))</f>
      </c>
      <c r="O45" s="171"/>
      <c r="P45" s="24"/>
      <c r="T45" s="249">
        <v>45514</v>
      </c>
      <c r="U45" s="247">
        <v>56</v>
      </c>
    </row>
    <row r="46" spans="1:21" s="18" customFormat="1" ht="33.75" customHeight="1">
      <c r="A46" s="22">
        <v>39</v>
      </c>
      <c r="B46" s="282"/>
      <c r="C46" s="25"/>
      <c r="D46" s="275"/>
      <c r="E46" s="276"/>
      <c r="F46" s="171"/>
      <c r="G46" s="280"/>
      <c r="H46" s="21"/>
      <c r="I46" s="22">
        <v>11</v>
      </c>
      <c r="J46" s="23" t="s">
        <v>552</v>
      </c>
      <c r="K46" s="280">
        <f>IF(ISERROR(VLOOKUP(J46,'KAYIT LİSTESİ'!$B$4:$H$740,2,0)),"",(VLOOKUP(J46,'KAYIT LİSTESİ'!$B$4:$H$740,2,0)))</f>
      </c>
      <c r="L46" s="25">
        <f>IF(ISERROR(VLOOKUP(J46,'KAYIT LİSTESİ'!$B$4:$H$740,4,0)),"",(VLOOKUP(J46,'KAYIT LİSTESİ'!$B$4:$H$740,4,0)))</f>
      </c>
      <c r="M46" s="51">
        <f>IF(ISERROR(VLOOKUP(J46,'KAYIT LİSTESİ'!$B$4:$H$740,5,0)),"",(VLOOKUP(J46,'KAYIT LİSTESİ'!$B$4:$H$740,5,0)))</f>
      </c>
      <c r="N46" s="51">
        <f>IF(ISERROR(VLOOKUP(J46,'KAYIT LİSTESİ'!$B$4:$H$740,6,0)),"",(VLOOKUP(J46,'KAYIT LİSTESİ'!$B$4:$H$740,6,0)))</f>
      </c>
      <c r="O46" s="171"/>
      <c r="P46" s="24"/>
      <c r="T46" s="249">
        <v>45664</v>
      </c>
      <c r="U46" s="247">
        <v>55</v>
      </c>
    </row>
    <row r="47" spans="1:21" s="18" customFormat="1" ht="33.75" customHeight="1">
      <c r="A47" s="22">
        <v>40</v>
      </c>
      <c r="B47" s="282"/>
      <c r="C47" s="25"/>
      <c r="D47" s="275"/>
      <c r="E47" s="276"/>
      <c r="F47" s="171"/>
      <c r="G47" s="280"/>
      <c r="H47" s="21"/>
      <c r="I47" s="22">
        <v>12</v>
      </c>
      <c r="J47" s="23" t="s">
        <v>553</v>
      </c>
      <c r="K47" s="280">
        <f>IF(ISERROR(VLOOKUP(J47,'KAYIT LİSTESİ'!$B$4:$H$740,2,0)),"",(VLOOKUP(J47,'KAYIT LİSTESİ'!$B$4:$H$740,2,0)))</f>
      </c>
      <c r="L47" s="25">
        <f>IF(ISERROR(VLOOKUP(J47,'KAYIT LİSTESİ'!$B$4:$H$740,4,0)),"",(VLOOKUP(J47,'KAYIT LİSTESİ'!$B$4:$H$740,4,0)))</f>
      </c>
      <c r="M47" s="51">
        <f>IF(ISERROR(VLOOKUP(J47,'KAYIT LİSTESİ'!$B$4:$H$740,5,0)),"",(VLOOKUP(J47,'KAYIT LİSTESİ'!$B$4:$H$740,5,0)))</f>
      </c>
      <c r="N47" s="51">
        <f>IF(ISERROR(VLOOKUP(J47,'KAYIT LİSTESİ'!$B$4:$H$740,6,0)),"",(VLOOKUP(J47,'KAYIT LİSTESİ'!$B$4:$H$740,6,0)))</f>
      </c>
      <c r="O47" s="171"/>
      <c r="P47" s="24"/>
      <c r="T47" s="249">
        <v>45814</v>
      </c>
      <c r="U47" s="247">
        <v>54</v>
      </c>
    </row>
    <row r="48" spans="1:21" ht="7.5" customHeight="1">
      <c r="A48" s="36"/>
      <c r="B48" s="36"/>
      <c r="C48" s="37"/>
      <c r="D48" s="58"/>
      <c r="E48" s="38"/>
      <c r="F48" s="177"/>
      <c r="G48" s="40"/>
      <c r="I48" s="41"/>
      <c r="J48" s="42"/>
      <c r="K48" s="43"/>
      <c r="L48" s="44"/>
      <c r="M48" s="54"/>
      <c r="N48" s="54"/>
      <c r="O48" s="172"/>
      <c r="P48" s="43"/>
      <c r="T48" s="249">
        <v>52614</v>
      </c>
      <c r="U48" s="247">
        <v>39</v>
      </c>
    </row>
    <row r="49" spans="1:21" ht="14.25" customHeight="1">
      <c r="A49" s="30" t="s">
        <v>19</v>
      </c>
      <c r="B49" s="30"/>
      <c r="C49" s="30"/>
      <c r="D49" s="59"/>
      <c r="E49" s="52" t="s">
        <v>0</v>
      </c>
      <c r="F49" s="178" t="s">
        <v>1</v>
      </c>
      <c r="G49" s="27"/>
      <c r="H49" s="31" t="s">
        <v>2</v>
      </c>
      <c r="I49" s="31"/>
      <c r="J49" s="31"/>
      <c r="K49" s="31"/>
      <c r="M49" s="55" t="s">
        <v>3</v>
      </c>
      <c r="N49" s="56" t="s">
        <v>3</v>
      </c>
      <c r="O49" s="173" t="s">
        <v>3</v>
      </c>
      <c r="P49" s="30"/>
      <c r="Q49" s="32"/>
      <c r="T49" s="249">
        <v>52814</v>
      </c>
      <c r="U49" s="247">
        <v>38</v>
      </c>
    </row>
    <row r="50" spans="20:21" ht="12.75">
      <c r="T50" s="249">
        <v>53014</v>
      </c>
      <c r="U50" s="247">
        <v>37</v>
      </c>
    </row>
    <row r="51" spans="20:21" ht="12.75">
      <c r="T51" s="249">
        <v>53214</v>
      </c>
      <c r="U51" s="247">
        <v>36</v>
      </c>
    </row>
    <row r="52" spans="20:21" ht="12.75">
      <c r="T52" s="249">
        <v>53514</v>
      </c>
      <c r="U52" s="247">
        <v>35</v>
      </c>
    </row>
    <row r="53" spans="20:21" ht="12.75">
      <c r="T53" s="249">
        <v>53814</v>
      </c>
      <c r="U53" s="247">
        <v>34</v>
      </c>
    </row>
    <row r="54" spans="20:21" ht="12.75">
      <c r="T54" s="249">
        <v>54114</v>
      </c>
      <c r="U54" s="247">
        <v>33</v>
      </c>
    </row>
    <row r="55" spans="20:21" ht="12.75">
      <c r="T55" s="249">
        <v>54414</v>
      </c>
      <c r="U55" s="247">
        <v>32</v>
      </c>
    </row>
    <row r="56" spans="20:21" ht="12.75">
      <c r="T56" s="249">
        <v>54814</v>
      </c>
      <c r="U56" s="247">
        <v>31</v>
      </c>
    </row>
    <row r="57" spans="20:21" ht="12.75">
      <c r="T57" s="249">
        <v>55214</v>
      </c>
      <c r="U57" s="247">
        <v>30</v>
      </c>
    </row>
    <row r="58" spans="20:21" ht="12.75">
      <c r="T58" s="249">
        <v>55614</v>
      </c>
      <c r="U58" s="247">
        <v>29</v>
      </c>
    </row>
    <row r="59" spans="20:21" ht="12.75">
      <c r="T59" s="249">
        <v>60014</v>
      </c>
      <c r="U59" s="247">
        <v>28</v>
      </c>
    </row>
    <row r="60" spans="20:21" ht="12.75">
      <c r="T60" s="249">
        <v>60414</v>
      </c>
      <c r="U60" s="247">
        <v>27</v>
      </c>
    </row>
    <row r="61" spans="20:21" ht="12.75">
      <c r="T61" s="249">
        <v>60814</v>
      </c>
      <c r="U61" s="247">
        <v>26</v>
      </c>
    </row>
    <row r="62" spans="20:21" ht="12.75">
      <c r="T62" s="249">
        <v>61214</v>
      </c>
      <c r="U62" s="247">
        <v>25</v>
      </c>
    </row>
    <row r="63" spans="20:21" ht="12.75">
      <c r="T63" s="249">
        <v>61614</v>
      </c>
      <c r="U63" s="247">
        <v>24</v>
      </c>
    </row>
    <row r="64" spans="20:21" ht="12.75">
      <c r="T64" s="249">
        <v>62014</v>
      </c>
      <c r="U64" s="247">
        <v>23</v>
      </c>
    </row>
    <row r="65" spans="20:21" ht="12.75">
      <c r="T65" s="249">
        <v>62414</v>
      </c>
      <c r="U65" s="247">
        <v>22</v>
      </c>
    </row>
    <row r="66" spans="20:21" ht="12.75">
      <c r="T66" s="249">
        <v>62814</v>
      </c>
      <c r="U66" s="247">
        <v>21</v>
      </c>
    </row>
    <row r="67" spans="20:21" ht="12.75">
      <c r="T67" s="249">
        <v>63214</v>
      </c>
      <c r="U67" s="247">
        <v>20</v>
      </c>
    </row>
    <row r="68" spans="20:21" ht="12.75">
      <c r="T68" s="249">
        <v>63614</v>
      </c>
      <c r="U68" s="247">
        <v>19</v>
      </c>
    </row>
    <row r="69" spans="20:21" ht="12.75">
      <c r="T69" s="249">
        <v>64014</v>
      </c>
      <c r="U69" s="247">
        <v>18</v>
      </c>
    </row>
    <row r="70" spans="20:21" ht="12.75">
      <c r="T70" s="249">
        <v>64414</v>
      </c>
      <c r="U70" s="247">
        <v>17</v>
      </c>
    </row>
    <row r="71" spans="20:21" ht="12.75">
      <c r="T71" s="249">
        <v>64814</v>
      </c>
      <c r="U71" s="247">
        <v>16</v>
      </c>
    </row>
    <row r="72" spans="20:21" ht="12.75">
      <c r="T72" s="249">
        <v>65214</v>
      </c>
      <c r="U72" s="247">
        <v>15</v>
      </c>
    </row>
    <row r="73" spans="20:21" ht="12.75">
      <c r="T73" s="249">
        <v>65614</v>
      </c>
      <c r="U73" s="247">
        <v>14</v>
      </c>
    </row>
    <row r="74" spans="20:21" ht="12.75">
      <c r="T74" s="249">
        <v>70014</v>
      </c>
      <c r="U74" s="247">
        <v>13</v>
      </c>
    </row>
    <row r="75" spans="20:21" ht="12.75">
      <c r="T75" s="249">
        <v>70414</v>
      </c>
      <c r="U75" s="247">
        <v>12</v>
      </c>
    </row>
    <row r="76" spans="20:21" ht="12.75">
      <c r="T76" s="249">
        <v>70914</v>
      </c>
      <c r="U76" s="247">
        <v>11</v>
      </c>
    </row>
    <row r="77" spans="20:21" ht="12.75">
      <c r="T77" s="249">
        <v>71414</v>
      </c>
      <c r="U77" s="247">
        <v>10</v>
      </c>
    </row>
    <row r="78" spans="20:21" ht="12.75">
      <c r="T78" s="249">
        <v>71914</v>
      </c>
      <c r="U78" s="247">
        <v>9</v>
      </c>
    </row>
    <row r="79" spans="20:21" ht="12.75">
      <c r="T79" s="249">
        <v>72414</v>
      </c>
      <c r="U79" s="247">
        <v>8</v>
      </c>
    </row>
    <row r="80" spans="20:21" ht="12.75">
      <c r="T80" s="249">
        <v>72914</v>
      </c>
      <c r="U80" s="247">
        <v>7</v>
      </c>
    </row>
    <row r="81" spans="20:21" ht="12.75">
      <c r="T81" s="249">
        <v>73414</v>
      </c>
      <c r="U81" s="247">
        <v>6</v>
      </c>
    </row>
    <row r="82" spans="20:21" ht="12.75">
      <c r="T82" s="249">
        <v>73914</v>
      </c>
      <c r="U82" s="247">
        <v>5</v>
      </c>
    </row>
    <row r="83" spans="20:21" ht="12.75">
      <c r="T83" s="249">
        <v>74414</v>
      </c>
      <c r="U83" s="247">
        <v>4</v>
      </c>
    </row>
    <row r="84" spans="20:21" ht="12.75">
      <c r="T84" s="249">
        <v>74914</v>
      </c>
      <c r="U84" s="247">
        <v>3</v>
      </c>
    </row>
    <row r="85" spans="20:21" ht="12.75">
      <c r="T85" s="249">
        <v>75414</v>
      </c>
      <c r="U85" s="247">
        <v>2</v>
      </c>
    </row>
    <row r="86" spans="20:21" ht="12.75">
      <c r="T86" s="249">
        <v>80014</v>
      </c>
      <c r="U86" s="247">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Kadir Yilmaz</cp:lastModifiedBy>
  <cp:lastPrinted>2013-08-24T16:47:07Z</cp:lastPrinted>
  <dcterms:created xsi:type="dcterms:W3CDTF">2004-05-10T13:01:28Z</dcterms:created>
  <dcterms:modified xsi:type="dcterms:W3CDTF">2013-08-24T18:31:37Z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